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AAA\Budgets\BUDGET 2022-2023\00 Final Budget 2022-2023\Ward Information\"/>
    </mc:Choice>
  </mc:AlternateContent>
  <bookViews>
    <workbookView xWindow="-120" yWindow="-120" windowWidth="29040" windowHeight="15840" tabRatio="884"/>
  </bookViews>
  <sheets>
    <sheet name="Draft Capital Budget-Kleinmond" sheetId="24" r:id="rId1"/>
  </sheets>
  <externalReferences>
    <externalReference r:id="rId2"/>
    <externalReference r:id="rId3"/>
    <externalReference r:id="rId4"/>
    <externalReference r:id="rId5"/>
  </externalReferences>
  <definedNames>
    <definedName name="_ADJ4">'[1]Template names'!$B$70</definedName>
    <definedName name="_ADJ6">'[2]Template names'!$B$72</definedName>
    <definedName name="_CAA2" localSheetId="0" hidden="1">'[3]Appendix A'!#REF!</definedName>
    <definedName name="_CAA2" hidden="1">'[3]Appendix A'!#REF!</definedName>
    <definedName name="_Fill" localSheetId="0" hidden="1">'[3]Appendix A'!#REF!</definedName>
    <definedName name="_Fill" hidden="1">'[3]Appendix A'!#REF!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Order1" hidden="1">255</definedName>
    <definedName name="_Order2" hidden="1">255</definedName>
    <definedName name="_Sort" localSheetId="0" hidden="1">#REF!</definedName>
    <definedName name="_Sort" hidden="1">#REF!</definedName>
    <definedName name="a" localSheetId="0" hidden="1">'[3]Appendix A'!#REF!</definedName>
    <definedName name="a" hidden="1">'[3]Appendix A'!#REF!</definedName>
    <definedName name="Asset_Class">'[4]Lookup and lists'!$Z$15:$Z$29</definedName>
    <definedName name="Asset_sub_class">'[4]Lookup and lists'!$AA$15:$AA$59</definedName>
    <definedName name="b" localSheetId="0" hidden="1">'[3]Appendix A'!#REF!</definedName>
    <definedName name="b" hidden="1">'[3]Appendix A'!#REF!</definedName>
    <definedName name="CAAMONTHAPRIL" localSheetId="0" hidden="1">#REF!</definedName>
    <definedName name="CAAMONTHAPRIL" hidden="1">#REF!</definedName>
    <definedName name="Capex" localSheetId="0" hidden="1">'[3]Appendix A'!#REF!</definedName>
    <definedName name="Capex" hidden="1">'[3]Appendix A'!#REF!</definedName>
    <definedName name="Date">[1]Instructions!$X$10</definedName>
    <definedName name="DC" localSheetId="0" hidden="1">'[3]Appendix A'!#REF!</definedName>
    <definedName name="DC" hidden="1">'[3]Appendix A'!#REF!</definedName>
    <definedName name="dd" localSheetId="0" hidden="1">#REF!</definedName>
    <definedName name="dd" hidden="1">#REF!</definedName>
    <definedName name="desc">'[1]Template names'!$B$19</definedName>
    <definedName name="FF" localSheetId="0" hidden="1">'[3]Appendix A'!#REF!</definedName>
    <definedName name="FF" hidden="1">'[3]Appendix A'!#REF!</definedName>
    <definedName name="Head10">'[1]Template names'!$B$17</definedName>
    <definedName name="Head11">'[1]Template names'!$B$18</definedName>
    <definedName name="Head2">'[1]Template names'!$B$5</definedName>
    <definedName name="head27">'[1]Template names'!$B$21</definedName>
    <definedName name="head27a">'[1]Template names'!$B$22</definedName>
    <definedName name="Head50">'[1]Template names'!$B$45</definedName>
    <definedName name="Head51">'[1]Template names'!$B$46</definedName>
    <definedName name="Head52">'[1]Template names'!$B$47</definedName>
    <definedName name="Head53">'[1]Template names'!$B$48</definedName>
    <definedName name="Head54">'[1]Template names'!$B$49</definedName>
    <definedName name="Head55">'[1]Template names'!$B$50</definedName>
    <definedName name="Head56">'[1]Template names'!$B$51</definedName>
    <definedName name="Head6">'[1]Template names'!$B$13</definedName>
    <definedName name="Head7">'[1]Template names'!$B$14</definedName>
    <definedName name="IT" localSheetId="0" hidden="1">'[3]Appendix A'!#REF!</definedName>
    <definedName name="IT" hidden="1">'[3]Appendix A'!#REF!</definedName>
    <definedName name="llyle" localSheetId="0" hidden="1">#REF!</definedName>
    <definedName name="llyle" hidden="1">#REF!</definedName>
    <definedName name="lylle" localSheetId="0" hidden="1">#REF!</definedName>
    <definedName name="lylle" hidden="1">#REF!</definedName>
    <definedName name="muni">'[1]Template names'!$B$63</definedName>
    <definedName name="N" localSheetId="0" hidden="1">'[3]Appendix A'!#REF!</definedName>
    <definedName name="N" hidden="1">'[3]Appendix A'!#REF!</definedName>
    <definedName name="_xlnm.Print_Area" localSheetId="0">'Draft Capital Budget-Kleinmond'!$A$1:$V$38</definedName>
    <definedName name="_xlnm.Print_Titles" localSheetId="0">'Draft Capital Budget-Kleinmond'!$1:$4</definedName>
    <definedName name="Report" localSheetId="0" hidden="1">'[3]Appendix A'!#REF!</definedName>
    <definedName name="Report" hidden="1">'[3]Appendix A'!#REF!</definedName>
    <definedName name="XXXXXXXXXXXXXX" localSheetId="0" hidden="1">'[3]Appendix A'!#REF!</definedName>
    <definedName name="XXXXXXXXXXXXXX" hidden="1">'[3]Appendix A'!#REF!</definedName>
    <definedName name="ZZZ" localSheetId="0" hidden="1">'[3]Appendix A'!#REF!</definedName>
    <definedName name="ZZZ" hidden="1">'[3]Appendix A'!#REF!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37" i="24" l="1"/>
  <c r="N37" i="24"/>
  <c r="M37" i="24"/>
  <c r="L37" i="24"/>
  <c r="K37" i="24"/>
  <c r="J37" i="24"/>
  <c r="I37" i="24"/>
  <c r="H37" i="24"/>
  <c r="G37" i="24"/>
  <c r="L35" i="24" l="1"/>
  <c r="K34" i="24"/>
  <c r="I32" i="24"/>
  <c r="U31" i="24"/>
  <c r="R31" i="24"/>
  <c r="O31" i="24"/>
  <c r="L31" i="24"/>
  <c r="G31" i="24"/>
  <c r="I31" i="24" s="1"/>
  <c r="U30" i="24"/>
  <c r="R30" i="24"/>
  <c r="O30" i="24"/>
  <c r="L30" i="24"/>
  <c r="I30" i="24"/>
  <c r="I29" i="24"/>
  <c r="R28" i="24"/>
  <c r="S26" i="24"/>
  <c r="P26" i="24"/>
  <c r="M26" i="24"/>
  <c r="J26" i="24"/>
  <c r="H26" i="24"/>
  <c r="I24" i="24"/>
  <c r="U23" i="24"/>
  <c r="R22" i="24"/>
  <c r="O22" i="24"/>
  <c r="L22" i="24"/>
  <c r="I21" i="24"/>
  <c r="U20" i="24"/>
  <c r="R20" i="24"/>
  <c r="O20" i="24"/>
  <c r="L20" i="24"/>
  <c r="G20" i="24"/>
  <c r="I20" i="24" s="1"/>
  <c r="U19" i="24"/>
  <c r="R19" i="24"/>
  <c r="L19" i="24"/>
  <c r="I19" i="24"/>
  <c r="U18" i="24"/>
  <c r="R18" i="24"/>
  <c r="L18" i="24"/>
  <c r="I18" i="24"/>
  <c r="S17" i="24"/>
  <c r="P17" i="24"/>
  <c r="M17" i="24"/>
  <c r="J17" i="24"/>
  <c r="I14" i="24"/>
  <c r="O13" i="24"/>
  <c r="L13" i="24"/>
  <c r="T12" i="24"/>
  <c r="S12" i="24"/>
  <c r="Q12" i="24"/>
  <c r="P12" i="24"/>
  <c r="N12" i="24"/>
  <c r="M12" i="24"/>
  <c r="K12" i="24"/>
  <c r="U10" i="24"/>
  <c r="U9" i="24" s="1"/>
  <c r="R10" i="24"/>
  <c r="R9" i="24" s="1"/>
  <c r="O9" i="24"/>
  <c r="L9" i="24"/>
  <c r="I9" i="24"/>
  <c r="T9" i="24"/>
  <c r="Q9" i="24"/>
  <c r="N9" i="24"/>
  <c r="K9" i="24"/>
  <c r="H9" i="24"/>
  <c r="O7" i="24"/>
  <c r="L7" i="24"/>
  <c r="N6" i="24"/>
  <c r="K6" i="24"/>
  <c r="G26" i="24" l="1"/>
  <c r="T37" i="24"/>
  <c r="L34" i="24"/>
  <c r="O26" i="24"/>
  <c r="S37" i="24"/>
  <c r="O17" i="24"/>
  <c r="L6" i="24"/>
  <c r="U26" i="24"/>
  <c r="P37" i="24"/>
  <c r="R12" i="24"/>
  <c r="L17" i="24"/>
  <c r="O6" i="24"/>
  <c r="O12" i="24"/>
  <c r="U12" i="24"/>
  <c r="R17" i="24"/>
  <c r="I26" i="24"/>
  <c r="R26" i="24"/>
  <c r="J12" i="24"/>
  <c r="U17" i="24"/>
  <c r="L26" i="24"/>
  <c r="I17" i="24"/>
  <c r="H12" i="24"/>
  <c r="I13" i="24"/>
  <c r="L12" i="24"/>
  <c r="Q37" i="24"/>
  <c r="G17" i="24"/>
  <c r="G12" i="24"/>
  <c r="U37" i="24" l="1"/>
  <c r="R37" i="24"/>
  <c r="I12" i="24"/>
</calcChain>
</file>

<file path=xl/sharedStrings.xml><?xml version="1.0" encoding="utf-8"?>
<sst xmlns="http://schemas.openxmlformats.org/spreadsheetml/2006/main" count="168" uniqueCount="79">
  <si>
    <t>EL23/24</t>
  </si>
  <si>
    <t>EL 22-R/O</t>
  </si>
  <si>
    <t>TOTAL</t>
  </si>
  <si>
    <t>K d Plessis</t>
  </si>
  <si>
    <t>INEP</t>
  </si>
  <si>
    <t>EL23/24/25</t>
  </si>
  <si>
    <t>2022/23 BUDGET</t>
  </si>
  <si>
    <t>2023/24 BUDGET</t>
  </si>
  <si>
    <t>2024/25 BUDGET</t>
  </si>
  <si>
    <t>Area</t>
  </si>
  <si>
    <t xml:space="preserve">Local Area </t>
  </si>
  <si>
    <t>Ward</t>
  </si>
  <si>
    <t>Project Description</t>
  </si>
  <si>
    <t>Project Manager</t>
  </si>
  <si>
    <t xml:space="preserve">Funding  Source </t>
  </si>
  <si>
    <t>COUNCIL FUNDED</t>
  </si>
  <si>
    <t>EXTERNAL (GRANTS)</t>
  </si>
  <si>
    <t>Overstrand</t>
  </si>
  <si>
    <t>SPORT &amp; RECREATION</t>
  </si>
  <si>
    <t>D Hendriks</t>
  </si>
  <si>
    <t>MIG</t>
  </si>
  <si>
    <t>Kleinmond</t>
  </si>
  <si>
    <t>Overhills</t>
  </si>
  <si>
    <t>Ward 10</t>
  </si>
  <si>
    <t>FLOODLIGHTS OVERHILLS SOCCERFIELD</t>
  </si>
  <si>
    <t>HOUSING</t>
  </si>
  <si>
    <t>LCH SERVICES CONSTRUCTION CONTRACTS</t>
  </si>
  <si>
    <t>Construction Contracts</t>
  </si>
  <si>
    <t>ELECTRICITY</t>
  </si>
  <si>
    <t>EL23</t>
  </si>
  <si>
    <t>Ward 09</t>
  </si>
  <si>
    <t>EL24/25</t>
  </si>
  <si>
    <t>WATER</t>
  </si>
  <si>
    <t>REFURBISHMENT OF BULK WATER INFRASTRUCTURE</t>
  </si>
  <si>
    <t>H Blignaut</t>
  </si>
  <si>
    <t>FENCING AT WATER INSTALLATIONS</t>
  </si>
  <si>
    <t>REPLACEMENT OF OVERSTRAND WATER PIPES(F1/2)</t>
  </si>
  <si>
    <t>REPLACEMENT OF OVERSTRAND WATER PIPES(F2/2)</t>
  </si>
  <si>
    <t>EL22 -R/O</t>
  </si>
  <si>
    <t>Multi-ward Kleinmond Area</t>
  </si>
  <si>
    <t>REFURBISHMENT OF KLEINMOND BUFFELS RIVER WTW</t>
  </si>
  <si>
    <t>ACCESS ROADS TO KLEINMOND BUFFELS RIVER WTW UPGRADE</t>
  </si>
  <si>
    <t>SEWERAGE</t>
  </si>
  <si>
    <t>KLEINMOND WWTW REFURBISH UPGRADE (F1/2)</t>
  </si>
  <si>
    <t>KLEINMOND WWTW REFURBISH UPGRADE (F2/2)</t>
  </si>
  <si>
    <t>WSIG</t>
  </si>
  <si>
    <t>FENCING AT SEWERAGE INSTALLATIONS</t>
  </si>
  <si>
    <t>UPGRADING OF PUMPSTATIONS &amp; RISING MAINS (F1/2)</t>
  </si>
  <si>
    <t>UPGRADING OF PUMPSTATIONS &amp; RISING MAINS (F2/2)</t>
  </si>
  <si>
    <t>STORMWATER</t>
  </si>
  <si>
    <t>Proteadorp</t>
  </si>
  <si>
    <t xml:space="preserve">Ward 09 </t>
  </si>
  <si>
    <t>UPGRADE STORMWATER INFRASTRUCTURE- PROTEADORP, MOUNTAIN VIEW, EXT 6 &amp; OVERHILLS</t>
  </si>
  <si>
    <t>GRAND TOTAL</t>
  </si>
  <si>
    <t>KLEINMOND MV LV NETWORK UPGRADE(F1/2)</t>
  </si>
  <si>
    <t>KLEINMOND MV LV NETWORK UPGRADE(F2/2)</t>
  </si>
  <si>
    <t>C000109</t>
  </si>
  <si>
    <t>C000067</t>
  </si>
  <si>
    <t>C000102</t>
  </si>
  <si>
    <t>C000105</t>
  </si>
  <si>
    <t>C000110</t>
  </si>
  <si>
    <t>C000111</t>
  </si>
  <si>
    <t>C000121</t>
  </si>
  <si>
    <t>C000129</t>
  </si>
  <si>
    <t>C000135</t>
  </si>
  <si>
    <t>C000137</t>
  </si>
  <si>
    <t>C000313</t>
  </si>
  <si>
    <t>C000318</t>
  </si>
  <si>
    <t>C000326</t>
  </si>
  <si>
    <t>2025/26 BUDGET</t>
  </si>
  <si>
    <t>2026/27 BUDGET</t>
  </si>
  <si>
    <t>Betty's Bay</t>
  </si>
  <si>
    <t>NEW VOORBERG BOOSTER PUMP STATION</t>
  </si>
  <si>
    <t>EL27</t>
  </si>
  <si>
    <t xml:space="preserve">KLEINMOND  SEWER NETWORK EXTENSION  </t>
  </si>
  <si>
    <t>EL26</t>
  </si>
  <si>
    <t xml:space="preserve">ELECTRIFICATION OF LOW COST HOUSING AREAS (F1/2) </t>
  </si>
  <si>
    <t xml:space="preserve"> DRAFT CAPITAL BUDGET 2022/23-2024/25 MTREF</t>
  </si>
  <si>
    <t>See Housing Projects 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</si>
</sst>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_ ;[Red]\-#,##0\ "/>
    <numFmt numFmtId="165" formatCode="_ * #,##0.00_ ;_ * \-#,##0.00_ ;_ * &quot;-&quot;??_ ;_ @_ "/>
  </numFmts>
  <fonts count="29" x14ac:knownFonts="1"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9C6500"/>
      <name val="Calibri"/>
      <family val="2"/>
      <scheme val="minor"/>
    </font>
    <font>
      <sz val="10"/>
      <color indexed="8"/>
      <name val="Arial"/>
      <family val="2"/>
    </font>
    <font>
      <sz val="11"/>
      <color theme="1"/>
      <name val="Arial"/>
      <family val="2"/>
    </font>
    <font>
      <b/>
      <sz val="20"/>
      <color theme="0"/>
      <name val="Arial"/>
      <family val="2"/>
    </font>
    <font>
      <sz val="22"/>
      <color theme="1"/>
      <name val="Arial"/>
      <family val="2"/>
    </font>
    <font>
      <b/>
      <sz val="26"/>
      <color theme="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0"/>
      <color theme="1"/>
      <name val="Arial"/>
      <family val="2"/>
    </font>
    <font>
      <sz val="12"/>
      <name val="Arial"/>
      <family val="2"/>
    </font>
    <font>
      <b/>
      <sz val="11"/>
      <color theme="1"/>
      <name val="Arial"/>
      <family val="2"/>
    </font>
    <font>
      <sz val="11"/>
      <name val="Arial"/>
      <family val="2"/>
    </font>
    <font>
      <sz val="16"/>
      <color theme="1"/>
      <name val="Arial"/>
      <family val="2"/>
    </font>
    <font>
      <b/>
      <sz val="16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1"/>
      <color indexed="8"/>
      <name val="Calibri"/>
      <family val="2"/>
      <scheme val="minor"/>
    </font>
    <font>
      <b/>
      <sz val="10"/>
      <color indexed="8"/>
      <name val="Arial"/>
      <family val="2"/>
    </font>
    <font>
      <b/>
      <sz val="10"/>
      <color theme="1"/>
      <name val="Arial"/>
      <family val="2"/>
    </font>
    <font>
      <b/>
      <sz val="10"/>
      <color indexed="8"/>
      <name val="Calibri"/>
      <family val="2"/>
      <scheme val="minor"/>
    </font>
    <font>
      <b/>
      <sz val="18"/>
      <color theme="0"/>
      <name val="Arial"/>
      <family val="2"/>
    </font>
    <font>
      <b/>
      <sz val="14"/>
      <name val="Arial"/>
      <family val="2"/>
    </font>
    <font>
      <sz val="14"/>
      <color indexed="8"/>
      <name val="Arial"/>
      <family val="2"/>
    </font>
    <font>
      <b/>
      <u/>
      <sz val="14"/>
      <name val="Arial"/>
      <family val="2"/>
    </font>
    <font>
      <sz val="14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FFFF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6">
    <xf numFmtId="0" fontId="0" fillId="0" borderId="0"/>
    <xf numFmtId="0" fontId="3" fillId="0" borderId="0"/>
    <xf numFmtId="0" fontId="4" fillId="2" borderId="0" applyNumberFormat="0" applyBorder="0" applyAlignment="0" applyProtection="0"/>
    <xf numFmtId="0" fontId="2" fillId="0" borderId="0"/>
    <xf numFmtId="0" fontId="5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6" fillId="0" borderId="0"/>
    <xf numFmtId="0" fontId="4" fillId="2" borderId="0" applyNumberFormat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20" fillId="0" borderId="0"/>
  </cellStyleXfs>
  <cellXfs count="273">
    <xf numFmtId="0" fontId="0" fillId="0" borderId="0" xfId="0"/>
    <xf numFmtId="0" fontId="8" fillId="0" borderId="0" xfId="0" applyFont="1"/>
    <xf numFmtId="164" fontId="9" fillId="0" borderId="7" xfId="4" applyNumberFormat="1" applyFont="1" applyBorder="1" applyAlignment="1">
      <alignment horizontal="center" vertical="center"/>
    </xf>
    <xf numFmtId="164" fontId="9" fillId="0" borderId="0" xfId="4" applyNumberFormat="1" applyFont="1" applyAlignment="1">
      <alignment horizontal="center" vertical="center"/>
    </xf>
    <xf numFmtId="164" fontId="9" fillId="0" borderId="0" xfId="4" applyNumberFormat="1" applyFont="1" applyAlignment="1">
      <alignment vertical="center"/>
    </xf>
    <xf numFmtId="164" fontId="9" fillId="0" borderId="0" xfId="4" applyNumberFormat="1" applyFont="1" applyAlignment="1">
      <alignment horizontal="right" vertical="center"/>
    </xf>
    <xf numFmtId="164" fontId="0" fillId="0" borderId="0" xfId="0" applyNumberFormat="1" applyAlignment="1">
      <alignment horizontal="right"/>
    </xf>
    <xf numFmtId="164" fontId="10" fillId="0" borderId="12" xfId="1" applyNumberFormat="1" applyFont="1" applyBorder="1" applyAlignment="1">
      <alignment horizontal="left"/>
    </xf>
    <xf numFmtId="0" fontId="10" fillId="0" borderId="1" xfId="4" applyFont="1" applyBorder="1" applyAlignment="1">
      <alignment horizontal="left" wrapText="1"/>
    </xf>
    <xf numFmtId="164" fontId="10" fillId="0" borderId="1" xfId="1" applyNumberFormat="1" applyFont="1" applyBorder="1" applyAlignment="1">
      <alignment horizontal="right" wrapText="1"/>
    </xf>
    <xf numFmtId="164" fontId="10" fillId="0" borderId="2" xfId="1" applyNumberFormat="1" applyFont="1" applyBorder="1" applyAlignment="1">
      <alignment horizontal="right" wrapText="1"/>
    </xf>
    <xf numFmtId="164" fontId="10" fillId="0" borderId="3" xfId="1" applyNumberFormat="1" applyFont="1" applyBorder="1" applyAlignment="1">
      <alignment horizontal="right" wrapText="1"/>
    </xf>
    <xf numFmtId="164" fontId="3" fillId="0" borderId="0" xfId="12" applyNumberFormat="1" applyFont="1" applyFill="1" applyBorder="1" applyAlignment="1">
      <alignment horizontal="right"/>
    </xf>
    <xf numFmtId="164" fontId="3" fillId="0" borderId="4" xfId="12" applyNumberFormat="1" applyFont="1" applyFill="1" applyBorder="1" applyAlignment="1">
      <alignment horizontal="right"/>
    </xf>
    <xf numFmtId="164" fontId="3" fillId="0" borderId="7" xfId="12" applyNumberFormat="1" applyFont="1" applyFill="1" applyBorder="1" applyAlignment="1">
      <alignment horizontal="right"/>
    </xf>
    <xf numFmtId="0" fontId="12" fillId="0" borderId="0" xfId="0" applyFont="1" applyFill="1" applyAlignment="1">
      <alignment horizontal="center"/>
    </xf>
    <xf numFmtId="0" fontId="12" fillId="0" borderId="0" xfId="0" applyFont="1" applyFill="1" applyAlignment="1">
      <alignment horizontal="center" vertical="center"/>
    </xf>
    <xf numFmtId="0" fontId="12" fillId="0" borderId="0" xfId="11" applyFont="1" applyFill="1" applyAlignment="1">
      <alignment horizontal="center"/>
    </xf>
    <xf numFmtId="0" fontId="3" fillId="0" borderId="7" xfId="5" applyFont="1" applyFill="1" applyBorder="1" applyAlignment="1">
      <alignment horizontal="left"/>
    </xf>
    <xf numFmtId="0" fontId="3" fillId="0" borderId="0" xfId="5" applyFont="1" applyFill="1" applyAlignment="1">
      <alignment horizontal="left"/>
    </xf>
    <xf numFmtId="0" fontId="3" fillId="0" borderId="0" xfId="1" applyFill="1"/>
    <xf numFmtId="0" fontId="3" fillId="0" borderId="7" xfId="1" applyFill="1" applyBorder="1" applyAlignment="1">
      <alignment horizontal="left"/>
    </xf>
    <xf numFmtId="0" fontId="3" fillId="0" borderId="6" xfId="1" applyFill="1" applyBorder="1"/>
    <xf numFmtId="164" fontId="3" fillId="0" borderId="5" xfId="5" applyNumberFormat="1" applyFont="1" applyFill="1" applyBorder="1" applyAlignment="1">
      <alignment horizontal="right"/>
    </xf>
    <xf numFmtId="164" fontId="3" fillId="0" borderId="0" xfId="5" applyNumberFormat="1" applyFont="1" applyFill="1" applyAlignment="1">
      <alignment horizontal="right"/>
    </xf>
    <xf numFmtId="164" fontId="3" fillId="0" borderId="7" xfId="5" applyNumberFormat="1" applyFont="1" applyFill="1" applyBorder="1" applyAlignment="1">
      <alignment horizontal="right"/>
    </xf>
    <xf numFmtId="0" fontId="12" fillId="0" borderId="8" xfId="0" applyFont="1" applyFill="1" applyBorder="1"/>
    <xf numFmtId="0" fontId="0" fillId="0" borderId="0" xfId="0" applyAlignment="1"/>
    <xf numFmtId="0" fontId="10" fillId="0" borderId="4" xfId="5" applyFont="1" applyFill="1" applyBorder="1" applyAlignment="1">
      <alignment horizontal="left" vertical="center" wrapText="1"/>
    </xf>
    <xf numFmtId="0" fontId="10" fillId="0" borderId="5" xfId="5" applyFont="1" applyFill="1" applyBorder="1" applyAlignment="1">
      <alignment horizontal="left" vertical="center" wrapText="1"/>
    </xf>
    <xf numFmtId="0" fontId="10" fillId="0" borderId="5" xfId="1" applyFont="1" applyFill="1" applyBorder="1" applyAlignment="1">
      <alignment vertical="center" wrapText="1"/>
    </xf>
    <xf numFmtId="164" fontId="10" fillId="0" borderId="13" xfId="1" applyNumberFormat="1" applyFont="1" applyFill="1" applyBorder="1" applyAlignment="1">
      <alignment horizontal="left" vertical="center"/>
    </xf>
    <xf numFmtId="0" fontId="10" fillId="0" borderId="5" xfId="4" applyFont="1" applyFill="1" applyBorder="1" applyAlignment="1">
      <alignment horizontal="left" vertical="center" wrapText="1"/>
    </xf>
    <xf numFmtId="0" fontId="10" fillId="0" borderId="5" xfId="4" applyFont="1" applyFill="1" applyBorder="1"/>
    <xf numFmtId="164" fontId="1" fillId="0" borderId="4" xfId="5" applyNumberFormat="1" applyFill="1" applyBorder="1" applyAlignment="1">
      <alignment horizontal="right"/>
    </xf>
    <xf numFmtId="164" fontId="1" fillId="0" borderId="5" xfId="5" applyNumberFormat="1" applyFill="1" applyBorder="1" applyAlignment="1">
      <alignment horizontal="right"/>
    </xf>
    <xf numFmtId="164" fontId="0" fillId="0" borderId="4" xfId="0" applyNumberFormat="1" applyFill="1" applyBorder="1" applyAlignment="1">
      <alignment horizontal="right"/>
    </xf>
    <xf numFmtId="164" fontId="0" fillId="0" borderId="5" xfId="0" applyNumberFormat="1" applyFill="1" applyBorder="1" applyAlignment="1">
      <alignment horizontal="right"/>
    </xf>
    <xf numFmtId="164" fontId="0" fillId="0" borderId="6" xfId="0" applyNumberFormat="1" applyFill="1" applyBorder="1" applyAlignment="1">
      <alignment horizontal="right"/>
    </xf>
    <xf numFmtId="0" fontId="0" fillId="0" borderId="0" xfId="0" applyFill="1"/>
    <xf numFmtId="164" fontId="11" fillId="0" borderId="10" xfId="1" applyNumberFormat="1" applyFont="1" applyFill="1" applyBorder="1" applyAlignment="1">
      <alignment horizontal="right" wrapText="1"/>
    </xf>
    <xf numFmtId="0" fontId="0" fillId="0" borderId="0" xfId="0" applyFill="1" applyAlignment="1">
      <alignment vertical="center"/>
    </xf>
    <xf numFmtId="0" fontId="10" fillId="0" borderId="7" xfId="5" applyFont="1" applyFill="1" applyBorder="1" applyAlignment="1">
      <alignment horizontal="left"/>
    </xf>
    <xf numFmtId="0" fontId="10" fillId="0" borderId="0" xfId="5" applyFont="1" applyFill="1" applyAlignment="1">
      <alignment horizontal="left"/>
    </xf>
    <xf numFmtId="164" fontId="12" fillId="0" borderId="7" xfId="0" applyNumberFormat="1" applyFont="1" applyFill="1" applyBorder="1" applyAlignment="1">
      <alignment horizontal="right"/>
    </xf>
    <xf numFmtId="164" fontId="12" fillId="0" borderId="0" xfId="0" applyNumberFormat="1" applyFont="1" applyFill="1" applyAlignment="1">
      <alignment horizontal="right"/>
    </xf>
    <xf numFmtId="164" fontId="12" fillId="0" borderId="8" xfId="0" applyNumberFormat="1" applyFont="1" applyFill="1" applyBorder="1" applyAlignment="1">
      <alignment horizontal="right"/>
    </xf>
    <xf numFmtId="164" fontId="0" fillId="0" borderId="7" xfId="0" applyNumberFormat="1" applyFill="1" applyBorder="1" applyAlignment="1">
      <alignment horizontal="right"/>
    </xf>
    <xf numFmtId="164" fontId="0" fillId="0" borderId="0" xfId="0" applyNumberFormat="1" applyFill="1" applyAlignment="1">
      <alignment horizontal="right"/>
    </xf>
    <xf numFmtId="164" fontId="0" fillId="0" borderId="8" xfId="0" applyNumberFormat="1" applyFill="1" applyBorder="1" applyAlignment="1">
      <alignment horizontal="right"/>
    </xf>
    <xf numFmtId="164" fontId="11" fillId="0" borderId="7" xfId="1" applyNumberFormat="1" applyFont="1" applyFill="1" applyBorder="1" applyAlignment="1">
      <alignment horizontal="right" wrapText="1"/>
    </xf>
    <xf numFmtId="164" fontId="11" fillId="0" borderId="0" xfId="1" applyNumberFormat="1" applyFont="1" applyFill="1" applyAlignment="1">
      <alignment horizontal="right" wrapText="1"/>
    </xf>
    <xf numFmtId="164" fontId="11" fillId="0" borderId="8" xfId="1" applyNumberFormat="1" applyFont="1" applyFill="1" applyBorder="1" applyAlignment="1">
      <alignment horizontal="right" wrapText="1"/>
    </xf>
    <xf numFmtId="0" fontId="3" fillId="0" borderId="4" xfId="5" applyFont="1" applyFill="1" applyBorder="1" applyAlignment="1">
      <alignment horizontal="left"/>
    </xf>
    <xf numFmtId="0" fontId="3" fillId="0" borderId="5" xfId="5" applyFont="1" applyFill="1" applyBorder="1" applyAlignment="1">
      <alignment horizontal="left"/>
    </xf>
    <xf numFmtId="0" fontId="3" fillId="0" borderId="5" xfId="1" applyFill="1" applyBorder="1"/>
    <xf numFmtId="164" fontId="3" fillId="0" borderId="14" xfId="1" applyNumberFormat="1" applyFill="1" applyBorder="1" applyAlignment="1">
      <alignment horizontal="left"/>
    </xf>
    <xf numFmtId="0" fontId="3" fillId="0" borderId="0" xfId="4" applyFont="1" applyFill="1" applyAlignment="1">
      <alignment horizontal="left"/>
    </xf>
    <xf numFmtId="164" fontId="12" fillId="0" borderId="7" xfId="5" applyNumberFormat="1" applyFont="1" applyFill="1" applyBorder="1" applyAlignment="1">
      <alignment horizontal="right"/>
    </xf>
    <xf numFmtId="164" fontId="12" fillId="0" borderId="0" xfId="5" applyNumberFormat="1" applyFont="1" applyFill="1" applyAlignment="1">
      <alignment horizontal="right"/>
    </xf>
    <xf numFmtId="0" fontId="3" fillId="0" borderId="9" xfId="5" applyFont="1" applyFill="1" applyBorder="1" applyAlignment="1">
      <alignment horizontal="left"/>
    </xf>
    <xf numFmtId="0" fontId="3" fillId="0" borderId="10" xfId="5" applyFont="1" applyFill="1" applyBorder="1" applyAlignment="1">
      <alignment horizontal="left"/>
    </xf>
    <xf numFmtId="164" fontId="3" fillId="0" borderId="16" xfId="1" applyNumberFormat="1" applyFill="1" applyBorder="1" applyAlignment="1">
      <alignment horizontal="left"/>
    </xf>
    <xf numFmtId="0" fontId="3" fillId="0" borderId="10" xfId="4" applyFont="1" applyFill="1" applyBorder="1"/>
    <xf numFmtId="164" fontId="12" fillId="0" borderId="9" xfId="0" applyNumberFormat="1" applyFont="1" applyFill="1" applyBorder="1" applyAlignment="1">
      <alignment horizontal="right"/>
    </xf>
    <xf numFmtId="164" fontId="12" fillId="0" borderId="10" xfId="0" applyNumberFormat="1" applyFont="1" applyFill="1" applyBorder="1" applyAlignment="1">
      <alignment horizontal="right"/>
    </xf>
    <xf numFmtId="164" fontId="12" fillId="0" borderId="4" xfId="0" applyNumberFormat="1" applyFont="1" applyFill="1" applyBorder="1" applyAlignment="1">
      <alignment horizontal="right"/>
    </xf>
    <xf numFmtId="164" fontId="12" fillId="0" borderId="5" xfId="0" applyNumberFormat="1" applyFont="1" applyFill="1" applyBorder="1" applyAlignment="1">
      <alignment horizontal="right"/>
    </xf>
    <xf numFmtId="164" fontId="12" fillId="0" borderId="6" xfId="0" applyNumberFormat="1" applyFont="1" applyFill="1" applyBorder="1" applyAlignment="1">
      <alignment horizontal="right"/>
    </xf>
    <xf numFmtId="0" fontId="3" fillId="0" borderId="0" xfId="4" applyFont="1" applyFill="1" applyAlignment="1">
      <alignment horizontal="left" wrapText="1"/>
    </xf>
    <xf numFmtId="164" fontId="11" fillId="0" borderId="0" xfId="1" applyNumberFormat="1" applyFont="1" applyFill="1" applyAlignment="1">
      <alignment horizontal="right" vertical="center" wrapText="1"/>
    </xf>
    <xf numFmtId="164" fontId="11" fillId="0" borderId="10" xfId="1" applyNumberFormat="1" applyFont="1" applyFill="1" applyBorder="1" applyAlignment="1">
      <alignment horizontal="right" vertical="center" wrapText="1"/>
    </xf>
    <xf numFmtId="0" fontId="3" fillId="0" borderId="2" xfId="4" applyFont="1" applyFill="1" applyBorder="1" applyAlignment="1">
      <alignment horizontal="left"/>
    </xf>
    <xf numFmtId="164" fontId="12" fillId="0" borderId="1" xfId="5" applyNumberFormat="1" applyFont="1" applyFill="1" applyBorder="1" applyAlignment="1">
      <alignment horizontal="right"/>
    </xf>
    <xf numFmtId="164" fontId="12" fillId="0" borderId="2" xfId="5" applyNumberFormat="1" applyFont="1" applyFill="1" applyBorder="1" applyAlignment="1">
      <alignment horizontal="right"/>
    </xf>
    <xf numFmtId="164" fontId="12" fillId="0" borderId="2" xfId="0" applyNumberFormat="1" applyFont="1" applyFill="1" applyBorder="1" applyAlignment="1">
      <alignment horizontal="right"/>
    </xf>
    <xf numFmtId="164" fontId="0" fillId="0" borderId="1" xfId="0" applyNumberFormat="1" applyFill="1" applyBorder="1" applyAlignment="1">
      <alignment horizontal="right"/>
    </xf>
    <xf numFmtId="164" fontId="3" fillId="0" borderId="0" xfId="8" applyNumberFormat="1" applyFont="1" applyFill="1" applyAlignment="1">
      <alignment horizontal="right"/>
    </xf>
    <xf numFmtId="0" fontId="13" fillId="0" borderId="7" xfId="8" applyFont="1" applyFill="1" applyBorder="1" applyAlignment="1">
      <alignment horizontal="left"/>
    </xf>
    <xf numFmtId="0" fontId="13" fillId="0" borderId="0" xfId="8" applyFont="1" applyFill="1" applyAlignment="1">
      <alignment horizontal="left"/>
    </xf>
    <xf numFmtId="164" fontId="11" fillId="0" borderId="7" xfId="6" applyNumberFormat="1" applyFont="1" applyFill="1" applyBorder="1" applyAlignment="1">
      <alignment horizontal="right"/>
    </xf>
    <xf numFmtId="164" fontId="11" fillId="0" borderId="0" xfId="6" applyNumberFormat="1" applyFont="1" applyFill="1" applyAlignment="1">
      <alignment horizontal="right"/>
    </xf>
    <xf numFmtId="164" fontId="11" fillId="0" borderId="9" xfId="6" applyNumberFormat="1" applyFont="1" applyFill="1" applyBorder="1" applyAlignment="1">
      <alignment horizontal="right"/>
    </xf>
    <xf numFmtId="164" fontId="11" fillId="0" borderId="10" xfId="6" applyNumberFormat="1" applyFont="1" applyFill="1" applyBorder="1" applyAlignment="1">
      <alignment horizontal="right"/>
    </xf>
    <xf numFmtId="0" fontId="6" fillId="0" borderId="0" xfId="11" applyFill="1"/>
    <xf numFmtId="0" fontId="3" fillId="0" borderId="1" xfId="8" applyFont="1" applyFill="1" applyBorder="1" applyAlignment="1">
      <alignment horizontal="left"/>
    </xf>
    <xf numFmtId="0" fontId="3" fillId="0" borderId="2" xfId="8" applyFont="1" applyFill="1" applyBorder="1" applyAlignment="1">
      <alignment horizontal="left"/>
    </xf>
    <xf numFmtId="0" fontId="3" fillId="0" borderId="15" xfId="8" applyFont="1" applyFill="1" applyBorder="1" applyAlignment="1">
      <alignment horizontal="left"/>
    </xf>
    <xf numFmtId="0" fontId="3" fillId="0" borderId="2" xfId="6" applyFill="1" applyBorder="1" applyAlignment="1">
      <alignment horizontal="left"/>
    </xf>
    <xf numFmtId="0" fontId="3" fillId="0" borderId="3" xfId="6" applyFill="1" applyBorder="1" applyAlignment="1">
      <alignment horizontal="left"/>
    </xf>
    <xf numFmtId="164" fontId="3" fillId="0" borderId="2" xfId="11" applyNumberFormat="1" applyFont="1" applyFill="1" applyBorder="1" applyAlignment="1">
      <alignment horizontal="right"/>
    </xf>
    <xf numFmtId="164" fontId="3" fillId="0" borderId="3" xfId="11" applyNumberFormat="1" applyFont="1" applyFill="1" applyBorder="1" applyAlignment="1">
      <alignment horizontal="right"/>
    </xf>
    <xf numFmtId="0" fontId="3" fillId="0" borderId="7" xfId="8" applyFont="1" applyFill="1" applyBorder="1" applyAlignment="1">
      <alignment horizontal="left"/>
    </xf>
    <xf numFmtId="0" fontId="3" fillId="0" borderId="0" xfId="8" applyFont="1" applyFill="1" applyAlignment="1">
      <alignment horizontal="left"/>
    </xf>
    <xf numFmtId="0" fontId="3" fillId="0" borderId="14" xfId="8" applyFont="1" applyFill="1" applyBorder="1" applyAlignment="1">
      <alignment horizontal="left"/>
    </xf>
    <xf numFmtId="0" fontId="3" fillId="0" borderId="0" xfId="6" applyFill="1" applyAlignment="1">
      <alignment horizontal="left"/>
    </xf>
    <xf numFmtId="164" fontId="3" fillId="0" borderId="7" xfId="6" applyNumberFormat="1" applyFill="1" applyBorder="1" applyAlignment="1">
      <alignment horizontal="right"/>
    </xf>
    <xf numFmtId="164" fontId="3" fillId="0" borderId="0" xfId="6" applyNumberFormat="1" applyFill="1" applyAlignment="1">
      <alignment horizontal="right"/>
    </xf>
    <xf numFmtId="164" fontId="3" fillId="0" borderId="7" xfId="8" applyNumberFormat="1" applyFont="1" applyFill="1" applyBorder="1" applyAlignment="1">
      <alignment horizontal="right"/>
    </xf>
    <xf numFmtId="164" fontId="3" fillId="0" borderId="8" xfId="5" applyNumberFormat="1" applyFont="1" applyFill="1" applyBorder="1" applyAlignment="1">
      <alignment horizontal="right"/>
    </xf>
    <xf numFmtId="164" fontId="3" fillId="0" borderId="10" xfId="5" applyNumberFormat="1" applyFont="1" applyFill="1" applyBorder="1" applyAlignment="1">
      <alignment horizontal="right"/>
    </xf>
    <xf numFmtId="164" fontId="3" fillId="0" borderId="11" xfId="5" applyNumberFormat="1" applyFont="1" applyFill="1" applyBorder="1" applyAlignment="1">
      <alignment horizontal="right"/>
    </xf>
    <xf numFmtId="0" fontId="13" fillId="0" borderId="7" xfId="5" applyFont="1" applyFill="1" applyBorder="1" applyAlignment="1">
      <alignment horizontal="left"/>
    </xf>
    <xf numFmtId="0" fontId="13" fillId="0" borderId="0" xfId="5" applyFont="1" applyFill="1" applyAlignment="1">
      <alignment horizontal="left"/>
    </xf>
    <xf numFmtId="0" fontId="13" fillId="0" borderId="0" xfId="1" applyFont="1" applyFill="1"/>
    <xf numFmtId="164" fontId="11" fillId="0" borderId="9" xfId="1" applyNumberFormat="1" applyFont="1" applyFill="1" applyBorder="1" applyAlignment="1">
      <alignment horizontal="right"/>
    </xf>
    <xf numFmtId="164" fontId="11" fillId="0" borderId="10" xfId="1" applyNumberFormat="1" applyFont="1" applyFill="1" applyBorder="1" applyAlignment="1">
      <alignment horizontal="right"/>
    </xf>
    <xf numFmtId="164" fontId="11" fillId="0" borderId="0" xfId="1" applyNumberFormat="1" applyFont="1" applyFill="1" applyAlignment="1">
      <alignment horizontal="right"/>
    </xf>
    <xf numFmtId="0" fontId="3" fillId="0" borderId="13" xfId="1" applyFill="1" applyBorder="1" applyAlignment="1">
      <alignment horizontal="left"/>
    </xf>
    <xf numFmtId="0" fontId="3" fillId="0" borderId="5" xfId="1" applyFill="1" applyBorder="1" applyAlignment="1">
      <alignment horizontal="left"/>
    </xf>
    <xf numFmtId="164" fontId="12" fillId="0" borderId="4" xfId="0" applyNumberFormat="1" applyFont="1" applyFill="1" applyBorder="1" applyAlignment="1">
      <alignment horizontal="right" wrapText="1"/>
    </xf>
    <xf numFmtId="0" fontId="3" fillId="0" borderId="0" xfId="1" applyFill="1" applyAlignment="1">
      <alignment horizontal="left"/>
    </xf>
    <xf numFmtId="164" fontId="12" fillId="0" borderId="7" xfId="0" applyNumberFormat="1" applyFont="1" applyFill="1" applyBorder="1" applyAlignment="1">
      <alignment horizontal="right" wrapText="1"/>
    </xf>
    <xf numFmtId="164" fontId="3" fillId="0" borderId="0" xfId="5" applyNumberFormat="1" applyFont="1" applyFill="1" applyBorder="1" applyAlignment="1">
      <alignment horizontal="right"/>
    </xf>
    <xf numFmtId="0" fontId="3" fillId="0" borderId="10" xfId="1" applyFill="1" applyBorder="1" applyAlignment="1">
      <alignment horizontal="left" vertical="center"/>
    </xf>
    <xf numFmtId="0" fontId="12" fillId="0" borderId="11" xfId="0" applyFont="1" applyFill="1" applyBorder="1" applyAlignment="1">
      <alignment vertical="center"/>
    </xf>
    <xf numFmtId="164" fontId="3" fillId="0" borderId="9" xfId="5" applyNumberFormat="1" applyFont="1" applyFill="1" applyBorder="1" applyAlignment="1">
      <alignment horizontal="right" vertical="center"/>
    </xf>
    <xf numFmtId="164" fontId="3" fillId="0" borderId="10" xfId="5" applyNumberFormat="1" applyFont="1" applyFill="1" applyBorder="1" applyAlignment="1">
      <alignment horizontal="right" vertical="center"/>
    </xf>
    <xf numFmtId="164" fontId="3" fillId="0" borderId="11" xfId="5" applyNumberFormat="1" applyFont="1" applyFill="1" applyBorder="1" applyAlignment="1">
      <alignment horizontal="right" vertical="center"/>
    </xf>
    <xf numFmtId="0" fontId="3" fillId="0" borderId="0" xfId="5" applyFont="1" applyFill="1"/>
    <xf numFmtId="0" fontId="3" fillId="0" borderId="14" xfId="5" applyFont="1" applyFill="1" applyBorder="1" applyAlignment="1">
      <alignment horizontal="left"/>
    </xf>
    <xf numFmtId="164" fontId="3" fillId="0" borderId="4" xfId="5" applyNumberFormat="1" applyFont="1" applyFill="1" applyBorder="1" applyAlignment="1">
      <alignment horizontal="right"/>
    </xf>
    <xf numFmtId="164" fontId="3" fillId="0" borderId="6" xfId="5" applyNumberFormat="1" applyFont="1" applyFill="1" applyBorder="1" applyAlignment="1">
      <alignment horizontal="right"/>
    </xf>
    <xf numFmtId="0" fontId="13" fillId="0" borderId="7" xfId="5" applyFont="1" applyFill="1" applyBorder="1" applyAlignment="1">
      <alignment horizontal="left" vertical="center"/>
    </xf>
    <xf numFmtId="0" fontId="13" fillId="0" borderId="0" xfId="5" applyFont="1" applyFill="1" applyAlignment="1">
      <alignment horizontal="left" vertical="center"/>
    </xf>
    <xf numFmtId="164" fontId="11" fillId="0" borderId="7" xfId="1" applyNumberFormat="1" applyFont="1" applyFill="1" applyBorder="1" applyAlignment="1">
      <alignment horizontal="right" vertical="center"/>
    </xf>
    <xf numFmtId="164" fontId="11" fillId="0" borderId="10" xfId="1" applyNumberFormat="1" applyFont="1" applyFill="1" applyBorder="1" applyAlignment="1">
      <alignment horizontal="right" vertical="center"/>
    </xf>
    <xf numFmtId="0" fontId="3" fillId="0" borderId="0" xfId="5" applyFont="1" applyFill="1" applyBorder="1" applyAlignment="1">
      <alignment horizontal="left"/>
    </xf>
    <xf numFmtId="0" fontId="3" fillId="0" borderId="0" xfId="1" applyFill="1" applyBorder="1"/>
    <xf numFmtId="0" fontId="3" fillId="0" borderId="0" xfId="4" applyFont="1" applyFill="1" applyBorder="1" applyAlignment="1">
      <alignment horizontal="left" wrapText="1"/>
    </xf>
    <xf numFmtId="164" fontId="12" fillId="0" borderId="0" xfId="0" applyNumberFormat="1" applyFont="1" applyFill="1" applyBorder="1" applyAlignment="1">
      <alignment horizontal="right"/>
    </xf>
    <xf numFmtId="0" fontId="3" fillId="0" borderId="0" xfId="1" applyFill="1" applyBorder="1" applyAlignment="1">
      <alignment horizontal="left"/>
    </xf>
    <xf numFmtId="164" fontId="3" fillId="0" borderId="9" xfId="5" applyNumberFormat="1" applyFont="1" applyFill="1" applyBorder="1" applyAlignment="1">
      <alignment horizontal="right"/>
    </xf>
    <xf numFmtId="0" fontId="13" fillId="0" borderId="9" xfId="5" applyFont="1" applyFill="1" applyBorder="1" applyAlignment="1">
      <alignment horizontal="left"/>
    </xf>
    <xf numFmtId="164" fontId="11" fillId="0" borderId="7" xfId="1" applyNumberFormat="1" applyFont="1" applyFill="1" applyBorder="1" applyAlignment="1">
      <alignment horizontal="right"/>
    </xf>
    <xf numFmtId="0" fontId="3" fillId="0" borderId="0" xfId="4" applyFont="1" applyFill="1" applyBorder="1"/>
    <xf numFmtId="0" fontId="3" fillId="0" borderId="0" xfId="4" applyFont="1" applyFill="1" applyBorder="1" applyAlignment="1"/>
    <xf numFmtId="0" fontId="0" fillId="0" borderId="0" xfId="0" applyFill="1" applyAlignment="1"/>
    <xf numFmtId="0" fontId="3" fillId="0" borderId="10" xfId="4" applyFont="1" applyFill="1" applyBorder="1" applyAlignment="1">
      <alignment horizontal="left" wrapText="1"/>
    </xf>
    <xf numFmtId="164" fontId="14" fillId="0" borderId="0" xfId="0" applyNumberFormat="1" applyFont="1" applyFill="1" applyAlignment="1">
      <alignment horizontal="right"/>
    </xf>
    <xf numFmtId="164" fontId="3" fillId="0" borderId="7" xfId="5" applyNumberFormat="1" applyFont="1" applyFill="1" applyBorder="1" applyAlignment="1">
      <alignment horizontal="right" vertical="center"/>
    </xf>
    <xf numFmtId="164" fontId="3" fillId="0" borderId="8" xfId="5" applyNumberFormat="1" applyFont="1" applyFill="1" applyBorder="1" applyAlignment="1">
      <alignment horizontal="right" vertical="center"/>
    </xf>
    <xf numFmtId="0" fontId="15" fillId="0" borderId="0" xfId="5" applyFont="1" applyFill="1" applyAlignment="1">
      <alignment horizontal="left"/>
    </xf>
    <xf numFmtId="0" fontId="15" fillId="0" borderId="0" xfId="1" applyFont="1" applyFill="1"/>
    <xf numFmtId="0" fontId="16" fillId="0" borderId="0" xfId="1" applyFont="1" applyFill="1" applyAlignment="1">
      <alignment horizontal="left"/>
    </xf>
    <xf numFmtId="0" fontId="16" fillId="0" borderId="0" xfId="1" applyFont="1" applyFill="1"/>
    <xf numFmtId="0" fontId="6" fillId="0" borderId="0" xfId="0" applyFont="1" applyFill="1"/>
    <xf numFmtId="0" fontId="18" fillId="0" borderId="1" xfId="14" applyFont="1" applyFill="1" applyBorder="1" applyAlignment="1">
      <alignment horizontal="left"/>
    </xf>
    <xf numFmtId="0" fontId="19" fillId="0" borderId="2" xfId="1" applyFont="1" applyFill="1" applyBorder="1" applyAlignment="1">
      <alignment horizontal="left"/>
    </xf>
    <xf numFmtId="0" fontId="19" fillId="0" borderId="2" xfId="1" applyFont="1" applyFill="1" applyBorder="1"/>
    <xf numFmtId="164" fontId="18" fillId="0" borderId="2" xfId="1" applyNumberFormat="1" applyFont="1" applyFill="1" applyBorder="1" applyAlignment="1">
      <alignment horizontal="right"/>
    </xf>
    <xf numFmtId="164" fontId="18" fillId="0" borderId="1" xfId="1" applyNumberFormat="1" applyFont="1" applyFill="1" applyBorder="1" applyAlignment="1">
      <alignment horizontal="right"/>
    </xf>
    <xf numFmtId="164" fontId="18" fillId="0" borderId="3" xfId="1" applyNumberFormat="1" applyFont="1" applyFill="1" applyBorder="1" applyAlignment="1">
      <alignment horizontal="right"/>
    </xf>
    <xf numFmtId="0" fontId="19" fillId="0" borderId="0" xfId="0" applyFont="1" applyFill="1"/>
    <xf numFmtId="0" fontId="17" fillId="0" borderId="0" xfId="14" applyFont="1" applyFill="1" applyAlignment="1">
      <alignment horizontal="left"/>
    </xf>
    <xf numFmtId="164" fontId="17" fillId="0" borderId="0" xfId="1" applyNumberFormat="1" applyFont="1" applyFill="1" applyAlignment="1">
      <alignment horizontal="right"/>
    </xf>
    <xf numFmtId="164" fontId="6" fillId="0" borderId="0" xfId="0" applyNumberFormat="1" applyFont="1" applyFill="1" applyAlignment="1">
      <alignment horizontal="right"/>
    </xf>
    <xf numFmtId="0" fontId="0" fillId="0" borderId="0" xfId="0" applyFill="1" applyBorder="1"/>
    <xf numFmtId="0" fontId="12" fillId="0" borderId="0" xfId="0" applyFont="1" applyFill="1" applyBorder="1"/>
    <xf numFmtId="0" fontId="14" fillId="0" borderId="0" xfId="0" applyFont="1" applyFill="1"/>
    <xf numFmtId="0" fontId="10" fillId="0" borderId="2" xfId="4" applyFont="1" applyBorder="1" applyAlignment="1"/>
    <xf numFmtId="0" fontId="21" fillId="5" borderId="0" xfId="15" applyFont="1" applyFill="1" applyAlignment="1">
      <alignment horizontal="center"/>
    </xf>
    <xf numFmtId="0" fontId="21" fillId="3" borderId="0" xfId="15" applyFont="1" applyFill="1" applyAlignment="1">
      <alignment horizontal="center"/>
    </xf>
    <xf numFmtId="0" fontId="23" fillId="3" borderId="0" xfId="15" applyFont="1" applyFill="1" applyAlignment="1">
      <alignment horizontal="center"/>
    </xf>
    <xf numFmtId="0" fontId="22" fillId="3" borderId="0" xfId="0" applyFont="1" applyFill="1" applyAlignment="1">
      <alignment horizontal="center"/>
    </xf>
    <xf numFmtId="164" fontId="0" fillId="0" borderId="0" xfId="0" applyNumberFormat="1" applyFill="1" applyBorder="1" applyAlignment="1">
      <alignment horizontal="right"/>
    </xf>
    <xf numFmtId="164" fontId="11" fillId="0" borderId="0" xfId="1" applyNumberFormat="1" applyFont="1" applyFill="1" applyBorder="1" applyAlignment="1">
      <alignment horizontal="right" wrapText="1"/>
    </xf>
    <xf numFmtId="164" fontId="3" fillId="0" borderId="0" xfId="8" applyNumberFormat="1" applyFont="1" applyFill="1" applyBorder="1" applyAlignment="1">
      <alignment horizontal="right"/>
    </xf>
    <xf numFmtId="164" fontId="11" fillId="0" borderId="0" xfId="6" applyNumberFormat="1" applyFont="1" applyFill="1" applyBorder="1" applyAlignment="1">
      <alignment horizontal="right"/>
    </xf>
    <xf numFmtId="164" fontId="6" fillId="0" borderId="0" xfId="11" applyNumberFormat="1" applyFill="1" applyBorder="1" applyAlignment="1">
      <alignment horizontal="right"/>
    </xf>
    <xf numFmtId="164" fontId="3" fillId="0" borderId="0" xfId="5" applyNumberFormat="1" applyFont="1" applyFill="1" applyBorder="1" applyAlignment="1">
      <alignment horizontal="right" vertical="center"/>
    </xf>
    <xf numFmtId="164" fontId="6" fillId="0" borderId="0" xfId="0" applyNumberFormat="1" applyFont="1" applyFill="1" applyBorder="1" applyAlignment="1">
      <alignment horizontal="right"/>
    </xf>
    <xf numFmtId="164" fontId="11" fillId="0" borderId="0" xfId="1" applyNumberFormat="1" applyFont="1" applyFill="1" applyBorder="1" applyAlignment="1">
      <alignment horizontal="right" vertical="center"/>
    </xf>
    <xf numFmtId="164" fontId="3" fillId="0" borderId="1" xfId="11" applyNumberFormat="1" applyFont="1" applyFill="1" applyBorder="1" applyAlignment="1">
      <alignment horizontal="right"/>
    </xf>
    <xf numFmtId="164" fontId="6" fillId="0" borderId="4" xfId="11" applyNumberFormat="1" applyFill="1" applyBorder="1" applyAlignment="1">
      <alignment horizontal="right"/>
    </xf>
    <xf numFmtId="164" fontId="6" fillId="0" borderId="5" xfId="11" applyNumberFormat="1" applyFill="1" applyBorder="1" applyAlignment="1">
      <alignment horizontal="right"/>
    </xf>
    <xf numFmtId="164" fontId="11" fillId="0" borderId="9" xfId="1" applyNumberFormat="1" applyFont="1" applyFill="1" applyBorder="1" applyAlignment="1">
      <alignment horizontal="right" vertical="center"/>
    </xf>
    <xf numFmtId="164" fontId="11" fillId="0" borderId="11" xfId="1" applyNumberFormat="1" applyFont="1" applyFill="1" applyBorder="1" applyAlignment="1">
      <alignment horizontal="right" vertical="center" wrapText="1"/>
    </xf>
    <xf numFmtId="0" fontId="10" fillId="0" borderId="1" xfId="5" applyFont="1" applyFill="1" applyBorder="1" applyAlignment="1">
      <alignment horizontal="left" wrapText="1"/>
    </xf>
    <xf numFmtId="0" fontId="10" fillId="0" borderId="2" xfId="5" applyFont="1" applyFill="1" applyBorder="1" applyAlignment="1">
      <alignment horizontal="left" wrapText="1"/>
    </xf>
    <xf numFmtId="164" fontId="22" fillId="0" borderId="7" xfId="0" applyNumberFormat="1" applyFont="1" applyFill="1" applyBorder="1" applyAlignment="1">
      <alignment horizontal="right"/>
    </xf>
    <xf numFmtId="164" fontId="10" fillId="0" borderId="7" xfId="5" applyNumberFormat="1" applyFont="1" applyFill="1" applyBorder="1" applyAlignment="1">
      <alignment horizontal="right"/>
    </xf>
    <xf numFmtId="164" fontId="10" fillId="0" borderId="0" xfId="5" applyNumberFormat="1" applyFont="1" applyFill="1" applyBorder="1" applyAlignment="1">
      <alignment horizontal="right"/>
    </xf>
    <xf numFmtId="164" fontId="10" fillId="0" borderId="10" xfId="5" applyNumberFormat="1" applyFont="1" applyFill="1" applyBorder="1" applyAlignment="1">
      <alignment horizontal="right" vertical="center"/>
    </xf>
    <xf numFmtId="164" fontId="7" fillId="4" borderId="0" xfId="4" applyNumberFormat="1" applyFont="1" applyFill="1" applyBorder="1" applyAlignment="1">
      <alignment horizontal="center" vertical="center"/>
    </xf>
    <xf numFmtId="164" fontId="10" fillId="0" borderId="8" xfId="5" applyNumberFormat="1" applyFont="1" applyFill="1" applyBorder="1" applyAlignment="1">
      <alignment horizontal="right"/>
    </xf>
    <xf numFmtId="164" fontId="11" fillId="0" borderId="0" xfId="1" applyNumberFormat="1" applyFont="1" applyFill="1" applyBorder="1" applyAlignment="1">
      <alignment horizontal="right"/>
    </xf>
    <xf numFmtId="0" fontId="10" fillId="0" borderId="2" xfId="1" applyFont="1" applyFill="1" applyBorder="1" applyAlignment="1">
      <alignment horizontal="center" wrapText="1"/>
    </xf>
    <xf numFmtId="0" fontId="11" fillId="0" borderId="0" xfId="4" applyFont="1" applyFill="1" applyAlignment="1">
      <alignment horizontal="left" wrapText="1"/>
    </xf>
    <xf numFmtId="0" fontId="26" fillId="0" borderId="1" xfId="5" applyFont="1" applyBorder="1" applyAlignment="1">
      <alignment horizontal="left" vertical="center"/>
    </xf>
    <xf numFmtId="0" fontId="26" fillId="0" borderId="2" xfId="5" applyFont="1" applyBorder="1" applyAlignment="1">
      <alignment horizontal="left" vertical="center"/>
    </xf>
    <xf numFmtId="164" fontId="25" fillId="0" borderId="2" xfId="4" applyNumberFormat="1" applyFont="1" applyBorder="1" applyAlignment="1">
      <alignment vertical="center"/>
    </xf>
    <xf numFmtId="164" fontId="25" fillId="0" borderId="2" xfId="4" applyNumberFormat="1" applyFont="1" applyBorder="1" applyAlignment="1">
      <alignment horizontal="left" vertical="center"/>
    </xf>
    <xf numFmtId="0" fontId="27" fillId="0" borderId="2" xfId="4" applyFont="1" applyBorder="1" applyAlignment="1">
      <alignment horizontal="left" vertical="center" wrapText="1"/>
    </xf>
    <xf numFmtId="0" fontId="27" fillId="0" borderId="3" xfId="4" applyFont="1" applyBorder="1"/>
    <xf numFmtId="0" fontId="28" fillId="0" borderId="0" xfId="0" applyFont="1" applyFill="1" applyAlignment="1">
      <alignment horizontal="center"/>
    </xf>
    <xf numFmtId="0" fontId="28" fillId="0" borderId="0" xfId="0" applyFont="1"/>
    <xf numFmtId="0" fontId="15" fillId="0" borderId="0" xfId="4" applyFont="1" applyFill="1"/>
    <xf numFmtId="0" fontId="11" fillId="0" borderId="14" xfId="9" applyFont="1" applyFill="1" applyBorder="1" applyAlignment="1">
      <alignment horizontal="left"/>
    </xf>
    <xf numFmtId="164" fontId="6" fillId="0" borderId="7" xfId="0" applyNumberFormat="1" applyFont="1" applyFill="1" applyBorder="1" applyAlignment="1">
      <alignment horizontal="right"/>
    </xf>
    <xf numFmtId="0" fontId="11" fillId="0" borderId="14" xfId="8" applyFont="1" applyFill="1" applyBorder="1" applyAlignment="1">
      <alignment horizontal="left"/>
    </xf>
    <xf numFmtId="0" fontId="15" fillId="0" borderId="0" xfId="6" applyFont="1" applyFill="1" applyAlignment="1">
      <alignment horizontal="left"/>
    </xf>
    <xf numFmtId="0" fontId="11" fillId="0" borderId="14" xfId="4" applyFont="1" applyFill="1" applyBorder="1" applyAlignment="1">
      <alignment horizontal="left"/>
    </xf>
    <xf numFmtId="0" fontId="15" fillId="0" borderId="0" xfId="13" applyNumberFormat="1" applyFont="1" applyFill="1" applyBorder="1" applyAlignment="1">
      <alignment horizontal="left"/>
    </xf>
    <xf numFmtId="0" fontId="15" fillId="0" borderId="0" xfId="13" applyNumberFormat="1" applyFont="1" applyFill="1" applyBorder="1" applyAlignment="1"/>
    <xf numFmtId="0" fontId="11" fillId="0" borderId="14" xfId="4" applyFont="1" applyFill="1" applyBorder="1" applyAlignment="1">
      <alignment horizontal="left" vertical="center"/>
    </xf>
    <xf numFmtId="0" fontId="15" fillId="0" borderId="0" xfId="13" applyNumberFormat="1" applyFont="1" applyFill="1" applyBorder="1" applyAlignment="1">
      <alignment horizontal="left" vertical="center"/>
    </xf>
    <xf numFmtId="0" fontId="15" fillId="0" borderId="0" xfId="13" applyNumberFormat="1" applyFont="1" applyFill="1" applyBorder="1" applyAlignment="1">
      <alignment vertical="center"/>
    </xf>
    <xf numFmtId="0" fontId="15" fillId="0" borderId="0" xfId="1" applyFont="1" applyFill="1" applyAlignment="1">
      <alignment horizontal="left"/>
    </xf>
    <xf numFmtId="164" fontId="15" fillId="0" borderId="7" xfId="5" applyNumberFormat="1" applyFont="1" applyFill="1" applyBorder="1" applyAlignment="1">
      <alignment horizontal="right"/>
    </xf>
    <xf numFmtId="164" fontId="15" fillId="0" borderId="0" xfId="5" applyNumberFormat="1" applyFont="1" applyFill="1" applyAlignment="1">
      <alignment horizontal="right"/>
    </xf>
    <xf numFmtId="164" fontId="15" fillId="0" borderId="8" xfId="5" applyNumberFormat="1" applyFont="1" applyFill="1" applyBorder="1" applyAlignment="1">
      <alignment horizontal="right"/>
    </xf>
    <xf numFmtId="0" fontId="3" fillId="0" borderId="3" xfId="4" applyFont="1" applyFill="1" applyBorder="1" applyAlignment="1">
      <alignment horizontal="left"/>
    </xf>
    <xf numFmtId="164" fontId="3" fillId="0" borderId="2" xfId="8" applyNumberFormat="1" applyFont="1" applyFill="1" applyBorder="1" applyAlignment="1">
      <alignment horizontal="right"/>
    </xf>
    <xf numFmtId="164" fontId="12" fillId="0" borderId="3" xfId="5" applyNumberFormat="1" applyFont="1" applyFill="1" applyBorder="1" applyAlignment="1">
      <alignment horizontal="right"/>
    </xf>
    <xf numFmtId="164" fontId="3" fillId="0" borderId="3" xfId="8" applyNumberFormat="1" applyFont="1" applyFill="1" applyBorder="1" applyAlignment="1">
      <alignment horizontal="right"/>
    </xf>
    <xf numFmtId="164" fontId="12" fillId="0" borderId="5" xfId="0" applyNumberFormat="1" applyFont="1" applyFill="1" applyBorder="1" applyAlignment="1">
      <alignment horizontal="right" wrapText="1"/>
    </xf>
    <xf numFmtId="0" fontId="3" fillId="0" borderId="4" xfId="1" applyFill="1" applyBorder="1" applyAlignment="1">
      <alignment horizontal="left"/>
    </xf>
    <xf numFmtId="0" fontId="12" fillId="0" borderId="6" xfId="0" applyFont="1" applyFill="1" applyBorder="1"/>
    <xf numFmtId="164" fontId="22" fillId="0" borderId="0" xfId="0" applyNumberFormat="1" applyFont="1" applyFill="1" applyBorder="1" applyAlignment="1">
      <alignment horizontal="right"/>
    </xf>
    <xf numFmtId="0" fontId="3" fillId="0" borderId="2" xfId="1" applyFill="1" applyBorder="1" applyAlignment="1">
      <alignment horizontal="left" vertical="center"/>
    </xf>
    <xf numFmtId="0" fontId="12" fillId="0" borderId="2" xfId="0" applyFont="1" applyFill="1" applyBorder="1" applyAlignment="1">
      <alignment vertical="center"/>
    </xf>
    <xf numFmtId="164" fontId="3" fillId="0" borderId="1" xfId="5" applyNumberFormat="1" applyFont="1" applyFill="1" applyBorder="1" applyAlignment="1">
      <alignment horizontal="right" vertical="center"/>
    </xf>
    <xf numFmtId="164" fontId="3" fillId="0" borderId="2" xfId="5" applyNumberFormat="1" applyFont="1" applyFill="1" applyBorder="1" applyAlignment="1">
      <alignment horizontal="right" vertical="center"/>
    </xf>
    <xf numFmtId="164" fontId="3" fillId="0" borderId="3" xfId="5" applyNumberFormat="1" applyFont="1" applyFill="1" applyBorder="1" applyAlignment="1">
      <alignment horizontal="right" vertical="center"/>
    </xf>
    <xf numFmtId="0" fontId="10" fillId="0" borderId="0" xfId="1" applyFont="1" applyFill="1" applyAlignment="1">
      <alignment wrapText="1"/>
    </xf>
    <xf numFmtId="0" fontId="3" fillId="0" borderId="5" xfId="1" applyFill="1" applyBorder="1" applyAlignment="1">
      <alignment wrapText="1"/>
    </xf>
    <xf numFmtId="0" fontId="3" fillId="0" borderId="0" xfId="1" applyFill="1" applyAlignment="1">
      <alignment wrapText="1"/>
    </xf>
    <xf numFmtId="0" fontId="3" fillId="0" borderId="10" xfId="1" applyFill="1" applyBorder="1" applyAlignment="1">
      <alignment wrapText="1"/>
    </xf>
    <xf numFmtId="0" fontId="13" fillId="0" borderId="0" xfId="6" applyFont="1" applyFill="1" applyAlignment="1">
      <alignment wrapText="1"/>
    </xf>
    <xf numFmtId="0" fontId="3" fillId="0" borderId="2" xfId="8" applyFont="1" applyFill="1" applyBorder="1" applyAlignment="1">
      <alignment wrapText="1"/>
    </xf>
    <xf numFmtId="0" fontId="3" fillId="0" borderId="0" xfId="8" applyFont="1" applyFill="1" applyAlignment="1">
      <alignment wrapText="1"/>
    </xf>
    <xf numFmtId="0" fontId="13" fillId="0" borderId="0" xfId="1" applyFont="1" applyFill="1" applyAlignment="1">
      <alignment wrapText="1"/>
    </xf>
    <xf numFmtId="0" fontId="3" fillId="0" borderId="0" xfId="1" applyFill="1" applyBorder="1" applyAlignment="1">
      <alignment wrapText="1"/>
    </xf>
    <xf numFmtId="0" fontId="3" fillId="0" borderId="0" xfId="5" applyFont="1" applyFill="1" applyAlignment="1">
      <alignment wrapText="1"/>
    </xf>
    <xf numFmtId="0" fontId="13" fillId="0" borderId="0" xfId="1" applyFont="1" applyFill="1" applyAlignment="1">
      <alignment vertical="center" wrapText="1"/>
    </xf>
    <xf numFmtId="0" fontId="3" fillId="3" borderId="7" xfId="5" applyFont="1" applyFill="1" applyBorder="1" applyAlignment="1">
      <alignment horizontal="left"/>
    </xf>
    <xf numFmtId="0" fontId="3" fillId="3" borderId="0" xfId="5" applyFont="1" applyFill="1" applyBorder="1" applyAlignment="1">
      <alignment horizontal="left"/>
    </xf>
    <xf numFmtId="0" fontId="3" fillId="3" borderId="0" xfId="1" applyFill="1" applyBorder="1" applyAlignment="1">
      <alignment wrapText="1"/>
    </xf>
    <xf numFmtId="0" fontId="3" fillId="3" borderId="1" xfId="5" applyFont="1" applyFill="1" applyBorder="1" applyAlignment="1">
      <alignment horizontal="left" vertical="center"/>
    </xf>
    <xf numFmtId="0" fontId="3" fillId="3" borderId="2" xfId="5" applyFont="1" applyFill="1" applyBorder="1" applyAlignment="1">
      <alignment horizontal="left" vertical="center"/>
    </xf>
    <xf numFmtId="0" fontId="3" fillId="3" borderId="2" xfId="1" applyFill="1" applyBorder="1" applyAlignment="1">
      <alignment vertical="center"/>
    </xf>
    <xf numFmtId="0" fontId="3" fillId="3" borderId="9" xfId="5" applyFont="1" applyFill="1" applyBorder="1" applyAlignment="1">
      <alignment horizontal="left"/>
    </xf>
    <xf numFmtId="0" fontId="3" fillId="3" borderId="10" xfId="5" applyFont="1" applyFill="1" applyBorder="1" applyAlignment="1">
      <alignment horizontal="left"/>
    </xf>
    <xf numFmtId="0" fontId="3" fillId="3" borderId="10" xfId="1" applyFill="1" applyBorder="1" applyAlignment="1">
      <alignment wrapText="1"/>
    </xf>
    <xf numFmtId="0" fontId="3" fillId="3" borderId="1" xfId="5" applyFont="1" applyFill="1" applyBorder="1" applyAlignment="1">
      <alignment horizontal="left"/>
    </xf>
    <xf numFmtId="0" fontId="3" fillId="3" borderId="2" xfId="5" applyFont="1" applyFill="1" applyBorder="1" applyAlignment="1">
      <alignment horizontal="left"/>
    </xf>
    <xf numFmtId="0" fontId="3" fillId="3" borderId="2" xfId="1" applyFill="1" applyBorder="1" applyAlignment="1">
      <alignment wrapText="1"/>
    </xf>
    <xf numFmtId="0" fontId="3" fillId="3" borderId="4" xfId="5" applyFont="1" applyFill="1" applyBorder="1" applyAlignment="1">
      <alignment horizontal="left"/>
    </xf>
    <xf numFmtId="0" fontId="3" fillId="3" borderId="5" xfId="5" applyFont="1" applyFill="1" applyBorder="1" applyAlignment="1">
      <alignment horizontal="left"/>
    </xf>
    <xf numFmtId="0" fontId="3" fillId="3" borderId="5" xfId="1" applyFill="1" applyBorder="1" applyAlignment="1">
      <alignment wrapText="1"/>
    </xf>
    <xf numFmtId="0" fontId="0" fillId="0" borderId="14" xfId="0" applyFill="1" applyBorder="1" applyAlignment="1"/>
    <xf numFmtId="0" fontId="12" fillId="0" borderId="13" xfId="0" applyFont="1" applyFill="1" applyBorder="1" applyAlignment="1"/>
    <xf numFmtId="0" fontId="3" fillId="3" borderId="9" xfId="5" applyFont="1" applyFill="1" applyBorder="1" applyAlignment="1">
      <alignment horizontal="left" vertical="center"/>
    </xf>
    <xf numFmtId="0" fontId="3" fillId="3" borderId="10" xfId="5" applyFont="1" applyFill="1" applyBorder="1" applyAlignment="1">
      <alignment horizontal="left" vertical="center"/>
    </xf>
    <xf numFmtId="0" fontId="3" fillId="3" borderId="10" xfId="1" applyFill="1" applyBorder="1" applyAlignment="1">
      <alignment vertical="center" wrapText="1"/>
    </xf>
    <xf numFmtId="164" fontId="3" fillId="3" borderId="1" xfId="6" applyNumberFormat="1" applyFill="1" applyBorder="1" applyAlignment="1">
      <alignment horizontal="center"/>
    </xf>
    <xf numFmtId="164" fontId="3" fillId="3" borderId="2" xfId="6" applyNumberFormat="1" applyFill="1" applyBorder="1" applyAlignment="1">
      <alignment horizontal="center"/>
    </xf>
    <xf numFmtId="164" fontId="3" fillId="3" borderId="3" xfId="6" applyNumberFormat="1" applyFill="1" applyBorder="1" applyAlignment="1">
      <alignment horizontal="center"/>
    </xf>
    <xf numFmtId="164" fontId="25" fillId="0" borderId="4" xfId="4" applyNumberFormat="1" applyFont="1" applyBorder="1" applyAlignment="1">
      <alignment horizontal="center"/>
    </xf>
    <xf numFmtId="164" fontId="25" fillId="0" borderId="5" xfId="4" applyNumberFormat="1" applyFont="1" applyBorder="1" applyAlignment="1">
      <alignment horizontal="center"/>
    </xf>
    <xf numFmtId="164" fontId="25" fillId="0" borderId="6" xfId="4" applyNumberFormat="1" applyFont="1" applyBorder="1" applyAlignment="1">
      <alignment horizontal="center"/>
    </xf>
    <xf numFmtId="164" fontId="24" fillId="4" borderId="7" xfId="4" applyNumberFormat="1" applyFont="1" applyFill="1" applyBorder="1" applyAlignment="1">
      <alignment horizontal="center" vertical="center"/>
    </xf>
    <xf numFmtId="164" fontId="24" fillId="4" borderId="0" xfId="4" applyNumberFormat="1" applyFont="1" applyFill="1" applyBorder="1" applyAlignment="1">
      <alignment horizontal="center" vertical="center"/>
    </xf>
    <xf numFmtId="164" fontId="25" fillId="0" borderId="1" xfId="4" applyNumberFormat="1" applyFont="1" applyBorder="1" applyAlignment="1">
      <alignment horizontal="center"/>
    </xf>
    <xf numFmtId="164" fontId="25" fillId="0" borderId="2" xfId="4" applyNumberFormat="1" applyFont="1" applyBorder="1" applyAlignment="1">
      <alignment horizontal="center"/>
    </xf>
    <xf numFmtId="0" fontId="12" fillId="3" borderId="15" xfId="10" applyFont="1" applyFill="1" applyBorder="1" applyAlignment="1"/>
    <xf numFmtId="0" fontId="3" fillId="3" borderId="14" xfId="1" applyFill="1" applyBorder="1" applyAlignment="1">
      <alignment horizontal="left"/>
    </xf>
    <xf numFmtId="0" fontId="3" fillId="3" borderId="16" xfId="1" applyFill="1" applyBorder="1" applyAlignment="1">
      <alignment horizontal="left" vertical="center"/>
    </xf>
    <xf numFmtId="164" fontId="3" fillId="3" borderId="14" xfId="1" applyNumberFormat="1" applyFill="1" applyBorder="1" applyAlignment="1">
      <alignment horizontal="left"/>
    </xf>
    <xf numFmtId="164" fontId="3" fillId="3" borderId="16" xfId="1" applyNumberFormat="1" applyFill="1" applyBorder="1" applyAlignment="1">
      <alignment horizontal="left"/>
    </xf>
    <xf numFmtId="0" fontId="3" fillId="3" borderId="13" xfId="1" applyFill="1" applyBorder="1" applyAlignment="1">
      <alignment horizontal="left"/>
    </xf>
    <xf numFmtId="0" fontId="3" fillId="3" borderId="15" xfId="1" applyFill="1" applyBorder="1" applyAlignment="1">
      <alignment horizontal="left" vertical="center"/>
    </xf>
  </cellXfs>
  <cellStyles count="16">
    <cellStyle name="Comma_DRAFT OS1 2007-2008_Capital Budget Items GB 16Feb07 - K Myburgh" xfId="13"/>
    <cellStyle name="Neutral 3" xfId="2"/>
    <cellStyle name="Neutral 3 3" xfId="12"/>
    <cellStyle name="Normal" xfId="0" builtinId="0"/>
    <cellStyle name="Normal 104 2 2 3 2" xfId="10"/>
    <cellStyle name="Normal 104 2 2 3 4" xfId="7"/>
    <cellStyle name="Normal 104 6 2 2 2" xfId="8"/>
    <cellStyle name="Normal 104 7 2 2" xfId="3"/>
    <cellStyle name="Normal 104 7 2 2 2" xfId="5"/>
    <cellStyle name="Normal 2" xfId="15"/>
    <cellStyle name="Normal 2 2 4" xfId="1"/>
    <cellStyle name="Normal 2 2 4 2" xfId="6"/>
    <cellStyle name="Normal 2 3 5" xfId="11"/>
    <cellStyle name="Normal_Draft - OS1_Draft Capital  Budget 2012-2015 - Rnd3 (20120306) 2" xfId="9"/>
    <cellStyle name="Normal_Draft - OS1_Draft Capital Budget 2013-2016_Rnd 2_28112012.xls-s muller adjustments 2 2" xfId="4"/>
    <cellStyle name="Normal_Ward 1 _ 2 Capital budget needs analysis 2007 2008" xfId="14"/>
  </cellStyles>
  <dxfs count="0"/>
  <tableStyles count="0" defaultTableStyle="TableStyleMedium2" defaultPivotStyle="PivotStyleLight16"/>
  <colors>
    <mruColors>
      <color rgb="FFFF99FF"/>
      <color rgb="FF00FF00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4.xml"/><Relationship Id="rId10" Type="http://schemas.openxmlformats.org/officeDocument/2006/relationships/customXml" Target="../customXml/item1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KELLY%20BUDGET/BUDGET%20201819/3_RECENT%20ACTUALS/2_ADJUSTED%20BUDGETS/3th%20Adjusted%20Budget/B-Skedule/B-skedule%202019021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bucchianeri/Documents/GroupWise/WC032_B%20Schedule%20-%20mSCOA%20Ver%206.2%20%20TEMPLATE%202019022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RecoveredExternalLink1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BUDGET%202015-2016/FINAL%20BUDGET%202015-2016/FINAL%20-BK/A1%20Schedule%20-%20Ver%202%207(1)_December%202014%20Final%20emplate%202015-2016%20(20150524)%20-%20Copy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"/>
      <sheetName val="Instructions"/>
      <sheetName val="Template names"/>
      <sheetName val="Lookup and lists"/>
      <sheetName val="Org structure"/>
      <sheetName val="Contacts"/>
      <sheetName val="B1-Sum"/>
      <sheetName val="B2-FinPerf SC"/>
      <sheetName val="B2B"/>
      <sheetName val="B3-FinPerf V"/>
      <sheetName val="B3B"/>
      <sheetName val="B4-FinPerf RE"/>
      <sheetName val="B5-Capex"/>
      <sheetName val="B5B"/>
      <sheetName val="B6-FinPos"/>
      <sheetName val="B7-CFlow"/>
      <sheetName val="B8-ResRecon"/>
      <sheetName val="B9-Asset"/>
      <sheetName val="B10-SerDel"/>
      <sheetName val="SB1"/>
      <sheetName val="SB2"/>
      <sheetName val="SB3"/>
      <sheetName val="SB4"/>
      <sheetName val="SB5"/>
      <sheetName val="SB6"/>
      <sheetName val="SB7"/>
      <sheetName val="SB8"/>
      <sheetName val="SB9"/>
      <sheetName val="SB10"/>
      <sheetName val="SB11"/>
      <sheetName val="SB12"/>
      <sheetName val="SB13"/>
      <sheetName val="SB14"/>
      <sheetName val="SB15"/>
      <sheetName val="SB16"/>
      <sheetName val="SB17"/>
      <sheetName val="SB18a"/>
      <sheetName val="SB18b"/>
      <sheetName val="SB18c"/>
      <sheetName val="SB18d"/>
      <sheetName val="SB18e"/>
      <sheetName val="SB19"/>
      <sheetName val="SB20"/>
      <sheetName val="Template_names"/>
      <sheetName val="Procurement Process"/>
    </sheetNames>
    <sheetDataSet>
      <sheetData sheetId="0"/>
      <sheetData sheetId="1">
        <row r="10">
          <cell r="X10" t="str">
            <v>28.02.2019</v>
          </cell>
        </row>
      </sheetData>
      <sheetData sheetId="2">
        <row r="5">
          <cell r="B5" t="str">
            <v>Budget Year 2018/19</v>
          </cell>
        </row>
        <row r="13">
          <cell r="B13" t="str">
            <v>Original Budget</v>
          </cell>
        </row>
        <row r="14">
          <cell r="B14" t="str">
            <v>Adjusted Budget</v>
          </cell>
        </row>
        <row r="17">
          <cell r="B17" t="str">
            <v>Budget Year +1 2019/20</v>
          </cell>
        </row>
        <row r="18">
          <cell r="B18" t="str">
            <v>Budget Year +2 2020/21</v>
          </cell>
        </row>
        <row r="19">
          <cell r="B19" t="str">
            <v>Description</v>
          </cell>
        </row>
        <row r="21">
          <cell r="B21" t="str">
            <v>Ref</v>
          </cell>
        </row>
        <row r="22">
          <cell r="B22" t="str">
            <v>References</v>
          </cell>
        </row>
        <row r="45">
          <cell r="B45" t="str">
            <v>Other Adjusts.</v>
          </cell>
        </row>
        <row r="46">
          <cell r="B46" t="str">
            <v>Accum. Funds</v>
          </cell>
        </row>
        <row r="47">
          <cell r="B47" t="str">
            <v>Multi-year capital</v>
          </cell>
        </row>
        <row r="48">
          <cell r="B48" t="str">
            <v>Unfore. Unavoid.</v>
          </cell>
        </row>
        <row r="49">
          <cell r="B49" t="str">
            <v>Prior Adjusted</v>
          </cell>
        </row>
        <row r="50">
          <cell r="B50" t="str">
            <v>Nat. or Prov. Govt</v>
          </cell>
        </row>
        <row r="51">
          <cell r="B51" t="str">
            <v>Total Adjusts.</v>
          </cell>
        </row>
        <row r="63">
          <cell r="B63" t="str">
            <v>WC032 Overstrand</v>
          </cell>
        </row>
        <row r="70">
          <cell r="B70" t="str">
            <v>Table B4 Adjustments Budget Financial Performance (revenue and expenditure)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 refreshError="1"/>
      <sheetData sheetId="4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"/>
      <sheetName val="Instructions"/>
      <sheetName val="Template names"/>
      <sheetName val="Lookup and lists"/>
      <sheetName val="Org structure"/>
      <sheetName val="Contacts"/>
      <sheetName val="B1-Sum"/>
      <sheetName val="B2-FinPerf SC"/>
      <sheetName val="B2B"/>
      <sheetName val="B3-FinPerf V"/>
      <sheetName val="B3B"/>
      <sheetName val="B4-FinPerf RE"/>
      <sheetName val="B5-Capex"/>
      <sheetName val="B5B"/>
      <sheetName val="B6-FinPos"/>
      <sheetName val="B7-CFlow"/>
      <sheetName val="B8-ResRecon"/>
      <sheetName val="B9-Asset"/>
      <sheetName val="B10-SerDel"/>
      <sheetName val="SB1"/>
      <sheetName val="SB2"/>
      <sheetName val="SB3"/>
      <sheetName val="SB4"/>
      <sheetName val="SB5"/>
      <sheetName val="SB6"/>
      <sheetName val="SB7"/>
      <sheetName val="SB8"/>
      <sheetName val="SB9"/>
      <sheetName val="SB10"/>
      <sheetName val="SB11"/>
      <sheetName val="SB12"/>
      <sheetName val="SB13"/>
      <sheetName val="SB14"/>
      <sheetName val="SB15"/>
      <sheetName val="SB16"/>
      <sheetName val="SB17"/>
      <sheetName val="SB18a"/>
      <sheetName val="SB18b"/>
      <sheetName val="SB18c"/>
      <sheetName val="SB18d"/>
      <sheetName val="SB18e"/>
      <sheetName val="SB19"/>
      <sheetName val="SB20"/>
      <sheetName val="Template_names"/>
    </sheetNames>
    <sheetDataSet>
      <sheetData sheetId="0"/>
      <sheetData sheetId="1">
        <row r="10">
          <cell r="X10" t="str">
            <v>27.02.2019</v>
          </cell>
        </row>
      </sheetData>
      <sheetData sheetId="2">
        <row r="5">
          <cell r="B5" t="str">
            <v>Budget Year 2018/19</v>
          </cell>
        </row>
        <row r="72">
          <cell r="B72" t="str">
            <v>Table B6 Adjustments Budget Financial Position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0">
          <cell r="C10">
            <v>0</v>
          </cell>
        </row>
      </sheetData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Pos"/>
      <sheetName val="Fin Perform"/>
      <sheetName val="Change Net Assets"/>
      <sheetName val="Cash Flow"/>
      <sheetName val="Notes"/>
      <sheetName val="Appendix A"/>
      <sheetName val="Note 9"/>
      <sheetName val="Appendix B"/>
      <sheetName val="Appendix C"/>
      <sheetName val="Appendix D"/>
      <sheetName val="Appendix E(2)"/>
      <sheetName val="Appendix E(1)"/>
      <sheetName val="Aanhangsel F"/>
      <sheetName val="Capex 2010-2011-DIRECTORS"/>
      <sheetName val="Capex 2010-2011-ADJTOBMADE"/>
      <sheetName val="Community Services"/>
      <sheetName val="gansbaai"/>
      <sheetName val="kleinmond"/>
      <sheetName val="hermanus"/>
      <sheetName val="housing"/>
      <sheetName val="fleet"/>
      <sheetName val="Sheet5"/>
      <sheetName val="Sheet1"/>
      <sheetName val="PROVISMIDYEARREVIEWSum2011- "/>
      <sheetName val="PROVISIONALLIST"/>
      <sheetName val="Capex 2011-2012-CHANGES "/>
      <sheetName val="Capex 2011-2012-PROJECTSCAMEOFF"/>
      <sheetName val="Capex 2011-2012-CARRYOVERS "/>
      <sheetName val="Capex 2011-2012-ORIGINAL"/>
      <sheetName val="adj budget summary"/>
      <sheetName val="ADJUSTMENTS"/>
      <sheetName val="CAPITAL-ROLL OVER"/>
      <sheetName val="CLEANSET TOWN ROLL OVER"/>
      <sheetName val="GRANTS- ROLL OVER  20110920"/>
      <sheetName val="GRANTS- ROLL OVER"/>
      <sheetName val="adjustments- Hanre"/>
      <sheetName val="cover"/>
      <sheetName val="Index"/>
      <sheetName val="Capex 2011-2012-Changes"/>
      <sheetName val="Capex 2011-2012-Carryovers"/>
      <sheetName val="Summary Opex"/>
      <sheetName val="changes SUM- INC"/>
      <sheetName val="Salaries"/>
      <sheetName val="WATER (5)"/>
      <sheetName val="SEW (5)"/>
      <sheetName val="Mun Services"/>
      <sheetName val="Notes1"/>
      <sheetName val="Notes2"/>
      <sheetName val="Notes3"/>
      <sheetName val="Grants"/>
      <sheetName val="Capital 20120315 (3)"/>
      <sheetName val="Capital 20120315 (2)"/>
      <sheetName val="Capital 20120315"/>
      <sheetName val="Capex 2011-2012-Carry Over"/>
      <sheetName val="Procurement Proces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/>
      <sheetData sheetId="23"/>
      <sheetData sheetId="24"/>
      <sheetData sheetId="25"/>
      <sheetData sheetId="26"/>
      <sheetData sheetId="27"/>
      <sheetData sheetId="28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"/>
      <sheetName val="Instructions"/>
      <sheetName val="Org structure"/>
      <sheetName val="Contacts"/>
      <sheetName val="A1-Sum"/>
      <sheetName val="A2-FinPerf SC"/>
      <sheetName val="A2A"/>
      <sheetName val="A3-FinPerf V"/>
      <sheetName val="A3A"/>
      <sheetName val="A4-FinPerf RE"/>
      <sheetName val="A5-Capex"/>
      <sheetName val="A5A"/>
      <sheetName val="A6-FinPos"/>
      <sheetName val="A7-CFlow"/>
      <sheetName val="A8-ResRecon"/>
      <sheetName val="A9-Asset"/>
      <sheetName val="A10-SerDel"/>
      <sheetName val="SA1"/>
      <sheetName val="SA2"/>
      <sheetName val="SA3"/>
      <sheetName val="SA4"/>
      <sheetName val="SA5"/>
      <sheetName val="SA6"/>
      <sheetName val="SA7"/>
      <sheetName val="SA8"/>
      <sheetName val="SA9"/>
      <sheetName val="SA10"/>
      <sheetName val="SA11"/>
      <sheetName val="SA12a"/>
      <sheetName val="SA12b"/>
      <sheetName val="SA13a"/>
      <sheetName val="SA13b"/>
      <sheetName val="SA14"/>
      <sheetName val="SA15"/>
      <sheetName val="SA16"/>
      <sheetName val="SA17"/>
      <sheetName val="SA18"/>
      <sheetName val="SA19"/>
      <sheetName val="SA20"/>
      <sheetName val="SA21"/>
      <sheetName val="SA22"/>
      <sheetName val="SA23"/>
      <sheetName val="SA24"/>
      <sheetName val="SA25"/>
      <sheetName val="SA26"/>
      <sheetName val="SA27"/>
      <sheetName val="SA28"/>
      <sheetName val="SA29"/>
      <sheetName val="SA30"/>
      <sheetName val="SA31"/>
      <sheetName val="SA32"/>
      <sheetName val="SA33"/>
      <sheetName val="SA34a"/>
      <sheetName val="SA34b"/>
      <sheetName val="SA34c"/>
      <sheetName val="SA34d"/>
      <sheetName val="SA35"/>
      <sheetName val="SA36"/>
      <sheetName val="SA37"/>
      <sheetName val="NERF"/>
      <sheetName val="MSCOA"/>
      <sheetName val="Template names"/>
      <sheetName val="Lookup and lists"/>
      <sheetName val="Compliance assessment"/>
      <sheetName val="Lookup_and_lis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>
        <row r="16">
          <cell r="Z16" t="str">
            <v>Infrastructure - Road transport</v>
          </cell>
          <cell r="AA16" t="str">
            <v>Roads, Pavements &amp; Bridges</v>
          </cell>
        </row>
        <row r="17">
          <cell r="Z17" t="str">
            <v>Infrastructure - Electricity</v>
          </cell>
          <cell r="AA17" t="str">
            <v>Storm water</v>
          </cell>
        </row>
        <row r="18">
          <cell r="Z18" t="str">
            <v>Infrastructure - Water</v>
          </cell>
          <cell r="AA18" t="str">
            <v>Generation</v>
          </cell>
        </row>
        <row r="19">
          <cell r="Z19" t="str">
            <v>Infrastructure - Sanitation</v>
          </cell>
          <cell r="AA19" t="str">
            <v>Transmission &amp; Reticulation</v>
          </cell>
        </row>
        <row r="20">
          <cell r="Z20" t="str">
            <v>Infrastructure - Other</v>
          </cell>
          <cell r="AA20" t="str">
            <v>Street Lighting</v>
          </cell>
        </row>
        <row r="21">
          <cell r="Z21" t="str">
            <v>Community</v>
          </cell>
          <cell r="AA21" t="str">
            <v>Dams &amp; Reservoirs</v>
          </cell>
        </row>
        <row r="22">
          <cell r="Z22" t="str">
            <v>Heritage Assets</v>
          </cell>
          <cell r="AA22" t="str">
            <v>Water purification</v>
          </cell>
        </row>
        <row r="23">
          <cell r="Z23" t="str">
            <v>Investment Properties</v>
          </cell>
          <cell r="AA23" t="str">
            <v>Reticulation</v>
          </cell>
        </row>
        <row r="24">
          <cell r="Z24" t="str">
            <v>Other Assets</v>
          </cell>
          <cell r="AA24" t="str">
            <v>Sewerage purification</v>
          </cell>
        </row>
        <row r="25">
          <cell r="Z25" t="str">
            <v>Agricultural assets</v>
          </cell>
          <cell r="AA25" t="str">
            <v>Waste Management</v>
          </cell>
        </row>
        <row r="26">
          <cell r="Z26" t="str">
            <v>Biological assets</v>
          </cell>
          <cell r="AA26" t="str">
            <v>Transportation</v>
          </cell>
        </row>
        <row r="27">
          <cell r="Z27" t="str">
            <v>Intangibles</v>
          </cell>
          <cell r="AA27" t="str">
            <v>Gas</v>
          </cell>
        </row>
        <row r="28">
          <cell r="Z28" t="str">
            <v>Other</v>
          </cell>
          <cell r="AA28" t="str">
            <v>Parks &amp; gardens</v>
          </cell>
        </row>
        <row r="29">
          <cell r="AA29" t="str">
            <v>Sportsfields &amp; stadia</v>
          </cell>
        </row>
        <row r="30">
          <cell r="AA30" t="str">
            <v>Swimming pools</v>
          </cell>
        </row>
        <row r="31">
          <cell r="AA31" t="str">
            <v>Community halls</v>
          </cell>
        </row>
        <row r="32">
          <cell r="AA32" t="str">
            <v>Libraries</v>
          </cell>
        </row>
        <row r="33">
          <cell r="AA33" t="str">
            <v>Recreational facilities</v>
          </cell>
        </row>
        <row r="34">
          <cell r="AA34" t="str">
            <v>Fire, safety &amp; emergency</v>
          </cell>
        </row>
        <row r="35">
          <cell r="AA35" t="str">
            <v>Security and policing</v>
          </cell>
        </row>
        <row r="36">
          <cell r="AA36" t="str">
            <v>Buses</v>
          </cell>
        </row>
        <row r="37">
          <cell r="AA37" t="str">
            <v>Clinics</v>
          </cell>
        </row>
        <row r="38">
          <cell r="AA38" t="str">
            <v>Museums &amp; Art Galleries</v>
          </cell>
        </row>
        <row r="39">
          <cell r="AA39" t="str">
            <v>Cemeteries</v>
          </cell>
        </row>
        <row r="40">
          <cell r="AA40" t="str">
            <v>Social rental housing</v>
          </cell>
        </row>
        <row r="41">
          <cell r="AA41" t="str">
            <v>Buildings</v>
          </cell>
        </row>
        <row r="42">
          <cell r="AA42" t="str">
            <v>Housing development</v>
          </cell>
        </row>
        <row r="43">
          <cell r="AA43" t="str">
            <v>General vehicles</v>
          </cell>
        </row>
        <row r="44">
          <cell r="AA44" t="str">
            <v>Specialised vehicles - Refuse</v>
          </cell>
        </row>
        <row r="45">
          <cell r="AA45" t="str">
            <v>Specialised vehicles - Fire</v>
          </cell>
        </row>
        <row r="46">
          <cell r="AA46" t="str">
            <v>Specialised vehicles - Conservancy</v>
          </cell>
        </row>
        <row r="47">
          <cell r="AA47" t="str">
            <v>Specialised vehicles - Ambulances</v>
          </cell>
        </row>
        <row r="48">
          <cell r="AA48" t="str">
            <v>Plant &amp; equipment</v>
          </cell>
        </row>
        <row r="49">
          <cell r="AA49" t="str">
            <v>Computers - hardware/equipment</v>
          </cell>
        </row>
        <row r="50">
          <cell r="AA50" t="str">
            <v>Furniture and other office equipment</v>
          </cell>
        </row>
        <row r="51">
          <cell r="AA51" t="str">
            <v>Abattoirs</v>
          </cell>
        </row>
        <row r="52">
          <cell r="AA52" t="str">
            <v>Markets</v>
          </cell>
        </row>
        <row r="53">
          <cell r="AA53" t="str">
            <v>Civic Land and Buildings</v>
          </cell>
        </row>
        <row r="54">
          <cell r="AA54" t="str">
            <v>Other Buildings</v>
          </cell>
        </row>
        <row r="55">
          <cell r="AA55" t="str">
            <v>Other Land</v>
          </cell>
        </row>
        <row r="56">
          <cell r="AA56" t="str">
            <v>Surplus Assets - (Investment or Inventory)</v>
          </cell>
        </row>
        <row r="57">
          <cell r="AA57" t="str">
            <v>Computers - software &amp; programming</v>
          </cell>
        </row>
        <row r="58">
          <cell r="AA58" t="str">
            <v>Other</v>
          </cell>
        </row>
      </sheetData>
      <sheetData sheetId="63"/>
      <sheetData sheetId="6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39"/>
  <sheetViews>
    <sheetView tabSelected="1" zoomScale="90" zoomScaleNormal="90" workbookViewId="0">
      <pane ySplit="4" topLeftCell="A5" activePane="bottomLeft" state="frozen"/>
      <selection pane="bottomLeft" sqref="A1:O1"/>
    </sheetView>
  </sheetViews>
  <sheetFormatPr defaultColWidth="9" defaultRowHeight="14" x14ac:dyDescent="0.3"/>
  <cols>
    <col min="1" max="1" width="10" customWidth="1"/>
    <col min="2" max="2" width="10.33203125" customWidth="1"/>
    <col min="3" max="3" width="10.5" customWidth="1"/>
    <col min="4" max="4" width="45.83203125" style="27" customWidth="1"/>
    <col min="5" max="5" width="10.58203125" bestFit="1" customWidth="1"/>
    <col min="6" max="6" width="14.25" customWidth="1"/>
    <col min="7" max="15" width="12.58203125" style="6" customWidth="1"/>
    <col min="16" max="16" width="13.08203125" style="6" hidden="1" customWidth="1"/>
    <col min="17" max="17" width="12.75" style="6" hidden="1" customWidth="1"/>
    <col min="18" max="19" width="13.08203125" style="6" hidden="1" customWidth="1"/>
    <col min="20" max="20" width="11.83203125" style="6" hidden="1" customWidth="1"/>
    <col min="21" max="21" width="13.08203125" style="6" hidden="1" customWidth="1"/>
    <col min="22" max="22" width="10.08203125" style="15" hidden="1" customWidth="1"/>
    <col min="23" max="23" width="9" hidden="1" customWidth="1"/>
    <col min="24" max="25" width="9" customWidth="1"/>
  </cols>
  <sheetData>
    <row r="1" spans="1:23" s="1" customFormat="1" ht="27.5" x14ac:dyDescent="0.55000000000000004">
      <c r="A1" s="262" t="s">
        <v>77</v>
      </c>
      <c r="B1" s="263"/>
      <c r="C1" s="263"/>
      <c r="D1" s="263"/>
      <c r="E1" s="263"/>
      <c r="F1" s="263"/>
      <c r="G1" s="263"/>
      <c r="H1" s="263"/>
      <c r="I1" s="263"/>
      <c r="J1" s="263"/>
      <c r="K1" s="263"/>
      <c r="L1" s="263"/>
      <c r="M1" s="263"/>
      <c r="N1" s="263"/>
      <c r="O1" s="263"/>
      <c r="P1" s="184"/>
      <c r="Q1" s="184"/>
      <c r="R1" s="184"/>
      <c r="S1" s="184"/>
      <c r="T1" s="184"/>
      <c r="U1" s="184"/>
      <c r="V1" s="15"/>
    </row>
    <row r="2" spans="1:23" ht="6" customHeight="1" thickBot="1" x14ac:dyDescent="0.35">
      <c r="A2" s="2"/>
      <c r="B2" s="3"/>
      <c r="C2" s="4"/>
      <c r="D2" s="3"/>
      <c r="E2" s="3"/>
      <c r="F2" s="4"/>
      <c r="G2" s="5"/>
      <c r="H2" s="5"/>
      <c r="I2" s="5"/>
    </row>
    <row r="3" spans="1:23" s="196" customFormat="1" ht="18.5" thickBot="1" x14ac:dyDescent="0.45">
      <c r="A3" s="189"/>
      <c r="B3" s="190"/>
      <c r="C3" s="191"/>
      <c r="D3" s="192"/>
      <c r="E3" s="193"/>
      <c r="F3" s="194"/>
      <c r="G3" s="264" t="s">
        <v>6</v>
      </c>
      <c r="H3" s="265"/>
      <c r="I3" s="265"/>
      <c r="J3" s="259" t="s">
        <v>7</v>
      </c>
      <c r="K3" s="260"/>
      <c r="L3" s="261"/>
      <c r="M3" s="259" t="s">
        <v>8</v>
      </c>
      <c r="N3" s="260"/>
      <c r="O3" s="261"/>
      <c r="P3" s="259" t="s">
        <v>69</v>
      </c>
      <c r="Q3" s="260"/>
      <c r="R3" s="261"/>
      <c r="S3" s="259" t="s">
        <v>70</v>
      </c>
      <c r="T3" s="260"/>
      <c r="U3" s="261"/>
      <c r="V3" s="195"/>
    </row>
    <row r="4" spans="1:23" s="27" customFormat="1" ht="26.5" thickBot="1" x14ac:dyDescent="0.35">
      <c r="A4" s="178" t="s">
        <v>9</v>
      </c>
      <c r="B4" s="179" t="s">
        <v>10</v>
      </c>
      <c r="C4" s="187" t="s">
        <v>11</v>
      </c>
      <c r="D4" s="7" t="s">
        <v>12</v>
      </c>
      <c r="E4" s="8" t="s">
        <v>13</v>
      </c>
      <c r="F4" s="160" t="s">
        <v>14</v>
      </c>
      <c r="G4" s="9" t="s">
        <v>15</v>
      </c>
      <c r="H4" s="10" t="s">
        <v>16</v>
      </c>
      <c r="I4" s="10" t="s">
        <v>2</v>
      </c>
      <c r="J4" s="9" t="s">
        <v>15</v>
      </c>
      <c r="K4" s="10" t="s">
        <v>16</v>
      </c>
      <c r="L4" s="11" t="s">
        <v>2</v>
      </c>
      <c r="M4" s="9" t="s">
        <v>15</v>
      </c>
      <c r="N4" s="10" t="s">
        <v>16</v>
      </c>
      <c r="O4" s="11" t="s">
        <v>2</v>
      </c>
      <c r="P4" s="9" t="s">
        <v>15</v>
      </c>
      <c r="Q4" s="10" t="s">
        <v>16</v>
      </c>
      <c r="R4" s="11" t="s">
        <v>2</v>
      </c>
      <c r="S4" s="9" t="s">
        <v>15</v>
      </c>
      <c r="T4" s="10" t="s">
        <v>16</v>
      </c>
      <c r="U4" s="11" t="s">
        <v>2</v>
      </c>
      <c r="V4" s="15"/>
    </row>
    <row r="5" spans="1:23" s="39" customFormat="1" ht="9" customHeight="1" x14ac:dyDescent="0.35">
      <c r="A5" s="28"/>
      <c r="B5" s="29"/>
      <c r="C5" s="30"/>
      <c r="D5" s="31"/>
      <c r="E5" s="32"/>
      <c r="F5" s="33"/>
      <c r="G5" s="34"/>
      <c r="H5" s="35"/>
      <c r="I5" s="35"/>
      <c r="J5" s="36"/>
      <c r="K5" s="37"/>
      <c r="L5" s="38"/>
      <c r="M5" s="36"/>
      <c r="N5" s="37"/>
      <c r="O5" s="37"/>
      <c r="P5" s="165"/>
      <c r="Q5" s="165"/>
      <c r="R5" s="165"/>
      <c r="S5" s="165"/>
      <c r="T5" s="165"/>
      <c r="U5" s="165"/>
      <c r="V5" s="15"/>
    </row>
    <row r="6" spans="1:23" s="39" customFormat="1" ht="14.5" thickBot="1" x14ac:dyDescent="0.35">
      <c r="A6" s="42"/>
      <c r="B6" s="43"/>
      <c r="C6" s="225"/>
      <c r="D6" s="198" t="s">
        <v>18</v>
      </c>
      <c r="E6" s="188"/>
      <c r="F6" s="197"/>
      <c r="G6" s="50"/>
      <c r="H6" s="166"/>
      <c r="I6" s="166"/>
      <c r="J6" s="50"/>
      <c r="K6" s="166">
        <f>SUM(K7:K7)</f>
        <v>2868000</v>
      </c>
      <c r="L6" s="52">
        <f>SUM(L7:L7)</f>
        <v>2868000</v>
      </c>
      <c r="M6" s="199"/>
      <c r="N6" s="51">
        <f>SUM(N7:N7)</f>
        <v>1297000</v>
      </c>
      <c r="O6" s="166">
        <f>SUM(O7:O7)</f>
        <v>1297000</v>
      </c>
      <c r="P6" s="166"/>
      <c r="Q6" s="166"/>
      <c r="R6" s="166"/>
      <c r="S6" s="166"/>
      <c r="T6" s="166"/>
      <c r="U6" s="166"/>
      <c r="V6" s="15"/>
    </row>
    <row r="7" spans="1:23" s="39" customFormat="1" ht="14.5" thickBot="1" x14ac:dyDescent="0.35">
      <c r="A7" s="245" t="s">
        <v>21</v>
      </c>
      <c r="B7" s="246" t="s">
        <v>22</v>
      </c>
      <c r="C7" s="247" t="s">
        <v>23</v>
      </c>
      <c r="D7" s="266" t="s">
        <v>24</v>
      </c>
      <c r="E7" s="72" t="s">
        <v>19</v>
      </c>
      <c r="F7" s="212" t="s">
        <v>20</v>
      </c>
      <c r="G7" s="73"/>
      <c r="H7" s="74"/>
      <c r="I7" s="213"/>
      <c r="J7" s="73"/>
      <c r="K7" s="74">
        <v>2868000</v>
      </c>
      <c r="L7" s="214">
        <f>J7+K7</f>
        <v>2868000</v>
      </c>
      <c r="M7" s="76"/>
      <c r="N7" s="75">
        <v>1297000</v>
      </c>
      <c r="O7" s="215">
        <f>M7+N7</f>
        <v>1297000</v>
      </c>
      <c r="P7" s="167"/>
      <c r="Q7" s="167"/>
      <c r="R7" s="167"/>
      <c r="S7" s="167"/>
      <c r="T7" s="167"/>
      <c r="U7" s="167"/>
      <c r="V7" s="161" t="s">
        <v>66</v>
      </c>
    </row>
    <row r="8" spans="1:23" s="39" customFormat="1" x14ac:dyDescent="0.3">
      <c r="A8" s="18"/>
      <c r="B8" s="19"/>
      <c r="C8" s="227"/>
      <c r="D8" s="251"/>
      <c r="E8" s="69"/>
      <c r="F8" s="57"/>
      <c r="G8" s="58"/>
      <c r="H8" s="59"/>
      <c r="I8" s="59"/>
      <c r="J8" s="44"/>
      <c r="K8" s="45"/>
      <c r="L8" s="45"/>
      <c r="M8" s="47"/>
      <c r="N8" s="165"/>
      <c r="O8" s="165"/>
      <c r="P8" s="165"/>
      <c r="Q8" s="165"/>
      <c r="R8" s="165"/>
      <c r="S8" s="165"/>
      <c r="T8" s="165"/>
      <c r="U8" s="165"/>
      <c r="V8" s="15"/>
    </row>
    <row r="9" spans="1:23" s="84" customFormat="1" ht="16" thickBot="1" x14ac:dyDescent="0.4">
      <c r="A9" s="78"/>
      <c r="B9" s="79"/>
      <c r="C9" s="229"/>
      <c r="D9" s="200" t="s">
        <v>25</v>
      </c>
      <c r="E9" s="201"/>
      <c r="F9" s="201"/>
      <c r="G9" s="80"/>
      <c r="H9" s="81">
        <f>SUM(H10:H10)</f>
        <v>0</v>
      </c>
      <c r="I9" s="81">
        <f>SUM(I10:I10)</f>
        <v>0</v>
      </c>
      <c r="J9" s="80"/>
      <c r="K9" s="81">
        <f>SUM(K10:K10)</f>
        <v>0</v>
      </c>
      <c r="L9" s="81">
        <f>SUM(L10:L10)</f>
        <v>0</v>
      </c>
      <c r="M9" s="82"/>
      <c r="N9" s="83">
        <f>N10</f>
        <v>0</v>
      </c>
      <c r="O9" s="83">
        <f>SUM(O10:O10)</f>
        <v>0</v>
      </c>
      <c r="P9" s="168"/>
      <c r="Q9" s="168">
        <f>Q10</f>
        <v>18600000</v>
      </c>
      <c r="R9" s="168">
        <f>SUM(R10:R10)</f>
        <v>18600000</v>
      </c>
      <c r="S9" s="168"/>
      <c r="T9" s="168">
        <f>T10</f>
        <v>2700000</v>
      </c>
      <c r="U9" s="168">
        <f>SUM(U10:U10)</f>
        <v>2700000</v>
      </c>
      <c r="V9" s="17"/>
    </row>
    <row r="10" spans="1:23" s="84" customFormat="1" ht="14.5" thickBot="1" x14ac:dyDescent="0.35">
      <c r="A10" s="85" t="s">
        <v>17</v>
      </c>
      <c r="B10" s="86" t="s">
        <v>17</v>
      </c>
      <c r="C10" s="230" t="s">
        <v>17</v>
      </c>
      <c r="D10" s="87" t="s">
        <v>26</v>
      </c>
      <c r="E10" s="88" t="s">
        <v>19</v>
      </c>
      <c r="F10" s="89" t="s">
        <v>27</v>
      </c>
      <c r="G10" s="256" t="s">
        <v>78</v>
      </c>
      <c r="H10" s="257"/>
      <c r="I10" s="258"/>
      <c r="J10" s="256" t="s">
        <v>78</v>
      </c>
      <c r="K10" s="257"/>
      <c r="L10" s="258"/>
      <c r="M10" s="256" t="s">
        <v>78</v>
      </c>
      <c r="N10" s="257"/>
      <c r="O10" s="258"/>
      <c r="P10" s="173"/>
      <c r="Q10" s="90">
        <v>18600000</v>
      </c>
      <c r="R10" s="91">
        <f>SUM(P10:Q10)</f>
        <v>18600000</v>
      </c>
      <c r="S10" s="173"/>
      <c r="T10" s="90">
        <v>2700000</v>
      </c>
      <c r="U10" s="91">
        <f>SUM(S10:T10)</f>
        <v>2700000</v>
      </c>
      <c r="V10" s="162" t="s">
        <v>57</v>
      </c>
    </row>
    <row r="11" spans="1:23" s="84" customFormat="1" x14ac:dyDescent="0.3">
      <c r="A11" s="92"/>
      <c r="B11" s="93"/>
      <c r="C11" s="231"/>
      <c r="D11" s="94"/>
      <c r="E11" s="95"/>
      <c r="F11" s="95"/>
      <c r="G11" s="96"/>
      <c r="H11" s="12"/>
      <c r="I11" s="97"/>
      <c r="J11" s="98"/>
      <c r="K11" s="77"/>
      <c r="L11" s="77"/>
      <c r="M11" s="174"/>
      <c r="N11" s="175"/>
      <c r="O11" s="175"/>
      <c r="P11" s="169"/>
      <c r="Q11" s="169"/>
      <c r="R11" s="169"/>
      <c r="S11" s="169"/>
      <c r="T11" s="169"/>
      <c r="U11" s="169"/>
      <c r="V11" s="17"/>
    </row>
    <row r="12" spans="1:23" s="39" customFormat="1" ht="16" thickBot="1" x14ac:dyDescent="0.4">
      <c r="A12" s="102"/>
      <c r="B12" s="103"/>
      <c r="C12" s="232"/>
      <c r="D12" s="202" t="s">
        <v>28</v>
      </c>
      <c r="E12" s="203"/>
      <c r="F12" s="204"/>
      <c r="G12" s="134">
        <f t="shared" ref="G12:U12" si="0">SUM(G13:G15)</f>
        <v>2416000</v>
      </c>
      <c r="H12" s="186">
        <f t="shared" si="0"/>
        <v>16000000</v>
      </c>
      <c r="I12" s="51">
        <f t="shared" si="0"/>
        <v>18416000</v>
      </c>
      <c r="J12" s="134">
        <f t="shared" si="0"/>
        <v>2000000</v>
      </c>
      <c r="K12" s="186">
        <f t="shared" si="0"/>
        <v>7000000</v>
      </c>
      <c r="L12" s="51">
        <f t="shared" si="0"/>
        <v>9000000</v>
      </c>
      <c r="M12" s="134">
        <f t="shared" si="0"/>
        <v>2500000</v>
      </c>
      <c r="N12" s="186">
        <f t="shared" si="0"/>
        <v>7314000</v>
      </c>
      <c r="O12" s="166">
        <f t="shared" si="0"/>
        <v>9814000</v>
      </c>
      <c r="P12" s="106">
        <f t="shared" si="0"/>
        <v>5000000</v>
      </c>
      <c r="Q12" s="106">
        <f t="shared" si="0"/>
        <v>0</v>
      </c>
      <c r="R12" s="40">
        <f t="shared" si="0"/>
        <v>5000000</v>
      </c>
      <c r="S12" s="106">
        <f t="shared" si="0"/>
        <v>5000000</v>
      </c>
      <c r="T12" s="106">
        <f t="shared" si="0"/>
        <v>0</v>
      </c>
      <c r="U12" s="40">
        <f t="shared" si="0"/>
        <v>5000000</v>
      </c>
      <c r="V12" s="15"/>
    </row>
    <row r="13" spans="1:23" s="39" customFormat="1" x14ac:dyDescent="0.3">
      <c r="A13" s="217" t="s">
        <v>17</v>
      </c>
      <c r="B13" s="54" t="s">
        <v>17</v>
      </c>
      <c r="C13" s="226" t="s">
        <v>17</v>
      </c>
      <c r="D13" s="108" t="s">
        <v>76</v>
      </c>
      <c r="E13" s="109" t="s">
        <v>3</v>
      </c>
      <c r="F13" s="218" t="s">
        <v>4</v>
      </c>
      <c r="G13" s="121"/>
      <c r="H13" s="23">
        <v>16000000</v>
      </c>
      <c r="I13" s="23">
        <f t="shared" ref="I13:I24" si="1">G13+H13</f>
        <v>16000000</v>
      </c>
      <c r="J13" s="66"/>
      <c r="K13" s="67">
        <v>7000000</v>
      </c>
      <c r="L13" s="23">
        <f>J13+K13</f>
        <v>7000000</v>
      </c>
      <c r="M13" s="36"/>
      <c r="N13" s="67">
        <v>7314000</v>
      </c>
      <c r="O13" s="68">
        <f>M13+N13</f>
        <v>7314000</v>
      </c>
      <c r="P13" s="44"/>
      <c r="Q13" s="130"/>
      <c r="R13" s="46"/>
      <c r="S13" s="44"/>
      <c r="T13" s="130"/>
      <c r="U13" s="46"/>
      <c r="V13" s="163" t="s">
        <v>58</v>
      </c>
    </row>
    <row r="14" spans="1:23" s="39" customFormat="1" x14ac:dyDescent="0.3">
      <c r="A14" s="236" t="s">
        <v>21</v>
      </c>
      <c r="B14" s="237" t="s">
        <v>21</v>
      </c>
      <c r="C14" s="238" t="s">
        <v>30</v>
      </c>
      <c r="D14" s="267" t="s">
        <v>54</v>
      </c>
      <c r="E14" s="158" t="s">
        <v>3</v>
      </c>
      <c r="F14" s="26" t="s">
        <v>1</v>
      </c>
      <c r="G14" s="25">
        <v>2416000</v>
      </c>
      <c r="H14" s="113"/>
      <c r="I14" s="113">
        <f>G14+H14</f>
        <v>2416000</v>
      </c>
      <c r="J14" s="180"/>
      <c r="K14" s="219"/>
      <c r="L14" s="182"/>
      <c r="M14" s="181"/>
      <c r="N14" s="182"/>
      <c r="O14" s="185"/>
      <c r="P14" s="25"/>
      <c r="Q14" s="113"/>
      <c r="R14" s="99"/>
      <c r="S14" s="25"/>
      <c r="T14" s="113"/>
      <c r="U14" s="99"/>
      <c r="V14" s="163" t="s">
        <v>59</v>
      </c>
    </row>
    <row r="15" spans="1:23" s="41" customFormat="1" ht="14.5" thickBot="1" x14ac:dyDescent="0.35">
      <c r="A15" s="253" t="s">
        <v>21</v>
      </c>
      <c r="B15" s="254" t="s">
        <v>21</v>
      </c>
      <c r="C15" s="255" t="s">
        <v>30</v>
      </c>
      <c r="D15" s="268" t="s">
        <v>55</v>
      </c>
      <c r="E15" s="114" t="s">
        <v>3</v>
      </c>
      <c r="F15" s="115" t="s">
        <v>31</v>
      </c>
      <c r="G15" s="116"/>
      <c r="H15" s="117"/>
      <c r="I15" s="117"/>
      <c r="J15" s="116">
        <v>2000000</v>
      </c>
      <c r="K15" s="183"/>
      <c r="L15" s="117">
        <v>2000000</v>
      </c>
      <c r="M15" s="116">
        <v>2500000</v>
      </c>
      <c r="N15" s="117"/>
      <c r="O15" s="118">
        <v>2500000</v>
      </c>
      <c r="P15" s="116">
        <v>5000000</v>
      </c>
      <c r="Q15" s="117"/>
      <c r="R15" s="118">
        <v>5000000</v>
      </c>
      <c r="S15" s="116">
        <v>5000000</v>
      </c>
      <c r="T15" s="117"/>
      <c r="U15" s="101">
        <v>5000000</v>
      </c>
      <c r="V15" s="163" t="s">
        <v>59</v>
      </c>
    </row>
    <row r="16" spans="1:23" s="39" customFormat="1" x14ac:dyDescent="0.3">
      <c r="A16" s="18"/>
      <c r="B16" s="19"/>
      <c r="C16" s="234"/>
      <c r="D16" s="120"/>
      <c r="E16" s="19"/>
      <c r="F16" s="119"/>
      <c r="G16" s="121"/>
      <c r="H16" s="23"/>
      <c r="I16" s="122"/>
      <c r="J16" s="66"/>
      <c r="K16" s="67"/>
      <c r="L16" s="67"/>
      <c r="M16" s="36"/>
      <c r="N16" s="37"/>
      <c r="O16" s="37"/>
      <c r="P16" s="165"/>
      <c r="Q16" s="165"/>
      <c r="R16" s="165"/>
      <c r="S16" s="36"/>
      <c r="T16" s="37"/>
      <c r="U16" s="38"/>
      <c r="V16" s="15"/>
      <c r="W16" s="159"/>
    </row>
    <row r="17" spans="1:22" s="41" customFormat="1" ht="16" thickBot="1" x14ac:dyDescent="0.35">
      <c r="A17" s="123"/>
      <c r="B17" s="124"/>
      <c r="C17" s="235"/>
      <c r="D17" s="205" t="s">
        <v>32</v>
      </c>
      <c r="E17" s="206"/>
      <c r="F17" s="207"/>
      <c r="G17" s="125">
        <f>SUM(G18:G24)</f>
        <v>19172000</v>
      </c>
      <c r="H17" s="126"/>
      <c r="I17" s="70">
        <f>SUM(I18:I24)</f>
        <v>19172000</v>
      </c>
      <c r="J17" s="125">
        <f>SUM(J18:J24)</f>
        <v>15350000</v>
      </c>
      <c r="K17" s="126"/>
      <c r="L17" s="70">
        <f>SUM(L18:L24)</f>
        <v>15350000</v>
      </c>
      <c r="M17" s="176">
        <f>SUM(M18:M24)</f>
        <v>19000000</v>
      </c>
      <c r="N17" s="126"/>
      <c r="O17" s="71">
        <f>SUM(O18:O24)</f>
        <v>19000000</v>
      </c>
      <c r="P17" s="172">
        <f>SUM(P18:P24)</f>
        <v>14500000</v>
      </c>
      <c r="Q17" s="172"/>
      <c r="R17" s="70">
        <f>SUM(R18:R24)</f>
        <v>14500000</v>
      </c>
      <c r="S17" s="176">
        <f>SUM(S18:S24)</f>
        <v>8500000</v>
      </c>
      <c r="T17" s="126"/>
      <c r="U17" s="177">
        <f>SUM(U18:U24)</f>
        <v>8500000</v>
      </c>
      <c r="V17" s="16"/>
    </row>
    <row r="18" spans="1:22" s="39" customFormat="1" ht="13.5" customHeight="1" x14ac:dyDescent="0.3">
      <c r="A18" s="53" t="s">
        <v>17</v>
      </c>
      <c r="B18" s="54" t="s">
        <v>17</v>
      </c>
      <c r="C18" s="226" t="s">
        <v>17</v>
      </c>
      <c r="D18" s="252" t="s">
        <v>33</v>
      </c>
      <c r="E18" s="109" t="s">
        <v>34</v>
      </c>
      <c r="F18" s="55" t="s">
        <v>0</v>
      </c>
      <c r="G18" s="13">
        <v>1000000</v>
      </c>
      <c r="H18" s="23"/>
      <c r="I18" s="122">
        <f t="shared" si="1"/>
        <v>1000000</v>
      </c>
      <c r="J18" s="110">
        <v>800000</v>
      </c>
      <c r="K18" s="67"/>
      <c r="L18" s="122">
        <f>J18+K18</f>
        <v>800000</v>
      </c>
      <c r="M18" s="216"/>
      <c r="N18" s="67"/>
      <c r="O18" s="122"/>
      <c r="P18" s="23">
        <v>1000000</v>
      </c>
      <c r="Q18" s="23"/>
      <c r="R18" s="122">
        <f>P18+Q18</f>
        <v>1000000</v>
      </c>
      <c r="S18" s="121">
        <v>1000000</v>
      </c>
      <c r="T18" s="23"/>
      <c r="U18" s="122">
        <f>S18+T18</f>
        <v>1000000</v>
      </c>
      <c r="V18" s="162" t="s">
        <v>56</v>
      </c>
    </row>
    <row r="19" spans="1:22" s="39" customFormat="1" ht="14.25" customHeight="1" x14ac:dyDescent="0.3">
      <c r="A19" s="18" t="s">
        <v>17</v>
      </c>
      <c r="B19" s="127" t="s">
        <v>17</v>
      </c>
      <c r="C19" s="233" t="s">
        <v>17</v>
      </c>
      <c r="D19" s="56" t="s">
        <v>35</v>
      </c>
      <c r="E19" s="129" t="s">
        <v>34</v>
      </c>
      <c r="F19" s="135" t="s">
        <v>0</v>
      </c>
      <c r="G19" s="25">
        <v>700000</v>
      </c>
      <c r="H19" s="113"/>
      <c r="I19" s="99">
        <f t="shared" si="1"/>
        <v>700000</v>
      </c>
      <c r="J19" s="44">
        <v>550000</v>
      </c>
      <c r="K19" s="130"/>
      <c r="L19" s="99">
        <f>J19+K19</f>
        <v>550000</v>
      </c>
      <c r="M19" s="130"/>
      <c r="N19" s="130"/>
      <c r="O19" s="99"/>
      <c r="P19" s="113">
        <v>500000</v>
      </c>
      <c r="Q19" s="113"/>
      <c r="R19" s="99">
        <f>P19+Q19</f>
        <v>500000</v>
      </c>
      <c r="S19" s="25">
        <v>500000</v>
      </c>
      <c r="T19" s="113"/>
      <c r="U19" s="99">
        <f>S19+T19</f>
        <v>500000</v>
      </c>
      <c r="V19" s="163" t="s">
        <v>60</v>
      </c>
    </row>
    <row r="20" spans="1:22" s="39" customFormat="1" ht="14.25" customHeight="1" x14ac:dyDescent="0.3">
      <c r="A20" s="18" t="s">
        <v>17</v>
      </c>
      <c r="B20" s="127" t="s">
        <v>17</v>
      </c>
      <c r="C20" s="233" t="s">
        <v>17</v>
      </c>
      <c r="D20" s="56" t="s">
        <v>36</v>
      </c>
      <c r="E20" s="129" t="s">
        <v>34</v>
      </c>
      <c r="F20" s="158" t="s">
        <v>5</v>
      </c>
      <c r="G20" s="25">
        <f>13600000+42000</f>
        <v>13642000</v>
      </c>
      <c r="H20" s="113"/>
      <c r="I20" s="99">
        <f t="shared" si="1"/>
        <v>13642000</v>
      </c>
      <c r="J20" s="44">
        <v>3000000</v>
      </c>
      <c r="K20" s="130"/>
      <c r="L20" s="99">
        <f>J20+K20</f>
        <v>3000000</v>
      </c>
      <c r="M20" s="130">
        <v>10000000</v>
      </c>
      <c r="N20" s="130"/>
      <c r="O20" s="99">
        <f>M20+N20</f>
        <v>10000000</v>
      </c>
      <c r="P20" s="113">
        <v>11000000</v>
      </c>
      <c r="Q20" s="113"/>
      <c r="R20" s="99">
        <f>P20+Q20</f>
        <v>11000000</v>
      </c>
      <c r="S20" s="25">
        <v>4000000</v>
      </c>
      <c r="T20" s="113"/>
      <c r="U20" s="99">
        <f>S20+T20</f>
        <v>4000000</v>
      </c>
      <c r="V20" s="163" t="s">
        <v>61</v>
      </c>
    </row>
    <row r="21" spans="1:22" s="39" customFormat="1" ht="14.25" customHeight="1" x14ac:dyDescent="0.3">
      <c r="A21" s="18" t="s">
        <v>17</v>
      </c>
      <c r="B21" s="127" t="s">
        <v>17</v>
      </c>
      <c r="C21" s="233" t="s">
        <v>17</v>
      </c>
      <c r="D21" s="56" t="s">
        <v>37</v>
      </c>
      <c r="E21" s="129" t="s">
        <v>34</v>
      </c>
      <c r="F21" s="135" t="s">
        <v>38</v>
      </c>
      <c r="G21" s="25">
        <v>2830000</v>
      </c>
      <c r="H21" s="113"/>
      <c r="I21" s="99">
        <f t="shared" si="1"/>
        <v>2830000</v>
      </c>
      <c r="J21" s="44"/>
      <c r="K21" s="130"/>
      <c r="L21" s="99"/>
      <c r="M21" s="130"/>
      <c r="N21" s="130"/>
      <c r="O21" s="99"/>
      <c r="P21" s="113"/>
      <c r="Q21" s="113"/>
      <c r="R21" s="99"/>
      <c r="S21" s="25"/>
      <c r="T21" s="113"/>
      <c r="U21" s="99"/>
      <c r="V21" s="163" t="s">
        <v>61</v>
      </c>
    </row>
    <row r="22" spans="1:22" s="39" customFormat="1" ht="14.25" customHeight="1" x14ac:dyDescent="0.3">
      <c r="A22" s="236" t="s">
        <v>21</v>
      </c>
      <c r="B22" s="237" t="s">
        <v>21</v>
      </c>
      <c r="C22" s="238" t="s">
        <v>39</v>
      </c>
      <c r="D22" s="269" t="s">
        <v>40</v>
      </c>
      <c r="E22" s="129" t="s">
        <v>34</v>
      </c>
      <c r="F22" s="158" t="s">
        <v>31</v>
      </c>
      <c r="G22" s="25"/>
      <c r="H22" s="113"/>
      <c r="I22" s="99"/>
      <c r="J22" s="44">
        <v>11000000</v>
      </c>
      <c r="K22" s="130"/>
      <c r="L22" s="99">
        <f>J22+K22</f>
        <v>11000000</v>
      </c>
      <c r="M22" s="130">
        <v>9000000</v>
      </c>
      <c r="N22" s="130"/>
      <c r="O22" s="99">
        <f>M22+N22</f>
        <v>9000000</v>
      </c>
      <c r="P22" s="113">
        <v>2000000</v>
      </c>
      <c r="Q22" s="113"/>
      <c r="R22" s="99">
        <f>P22+Q22</f>
        <v>2000000</v>
      </c>
      <c r="S22" s="25"/>
      <c r="T22" s="113"/>
      <c r="U22" s="99"/>
      <c r="V22" s="161" t="s">
        <v>67</v>
      </c>
    </row>
    <row r="23" spans="1:22" s="39" customFormat="1" ht="14.25" hidden="1" customHeight="1" x14ac:dyDescent="0.3">
      <c r="A23" s="236" t="s">
        <v>21</v>
      </c>
      <c r="B23" s="237" t="s">
        <v>71</v>
      </c>
      <c r="C23" s="238" t="s">
        <v>23</v>
      </c>
      <c r="D23" s="269" t="s">
        <v>72</v>
      </c>
      <c r="E23" s="129" t="s">
        <v>34</v>
      </c>
      <c r="F23" s="158" t="s">
        <v>73</v>
      </c>
      <c r="G23" s="25"/>
      <c r="H23" s="113"/>
      <c r="I23" s="99"/>
      <c r="J23" s="44"/>
      <c r="K23" s="130"/>
      <c r="L23" s="99"/>
      <c r="M23" s="130"/>
      <c r="N23" s="130"/>
      <c r="O23" s="99"/>
      <c r="P23" s="113"/>
      <c r="Q23" s="113"/>
      <c r="R23" s="99"/>
      <c r="S23" s="25">
        <v>3000000</v>
      </c>
      <c r="T23" s="113"/>
      <c r="U23" s="99">
        <f>S23+T23</f>
        <v>3000000</v>
      </c>
      <c r="V23" s="161"/>
    </row>
    <row r="24" spans="1:22" s="39" customFormat="1" ht="14.25" customHeight="1" thickBot="1" x14ac:dyDescent="0.35">
      <c r="A24" s="242" t="s">
        <v>21</v>
      </c>
      <c r="B24" s="243" t="s">
        <v>21</v>
      </c>
      <c r="C24" s="244" t="s">
        <v>39</v>
      </c>
      <c r="D24" s="270" t="s">
        <v>41</v>
      </c>
      <c r="E24" s="138" t="s">
        <v>34</v>
      </c>
      <c r="F24" s="63" t="s">
        <v>29</v>
      </c>
      <c r="G24" s="132">
        <v>1000000</v>
      </c>
      <c r="H24" s="100"/>
      <c r="I24" s="101">
        <f t="shared" si="1"/>
        <v>1000000</v>
      </c>
      <c r="J24" s="64"/>
      <c r="K24" s="65"/>
      <c r="L24" s="101"/>
      <c r="M24" s="65"/>
      <c r="N24" s="65"/>
      <c r="O24" s="101"/>
      <c r="P24" s="113"/>
      <c r="Q24" s="113"/>
      <c r="R24" s="99"/>
      <c r="S24" s="25"/>
      <c r="T24" s="113"/>
      <c r="U24" s="99"/>
      <c r="V24" s="163" t="s">
        <v>62</v>
      </c>
    </row>
    <row r="25" spans="1:22" s="39" customFormat="1" x14ac:dyDescent="0.3">
      <c r="A25" s="21"/>
      <c r="B25" s="19"/>
      <c r="C25" s="227"/>
      <c r="D25" s="120"/>
      <c r="E25" s="111"/>
      <c r="F25" s="20"/>
      <c r="G25" s="25"/>
      <c r="H25" s="24"/>
      <c r="I25" s="99"/>
      <c r="J25" s="44"/>
      <c r="K25" s="45"/>
      <c r="L25" s="45"/>
      <c r="M25" s="47"/>
      <c r="N25" s="165"/>
      <c r="O25" s="165"/>
      <c r="P25" s="165"/>
      <c r="Q25" s="165"/>
      <c r="R25" s="165"/>
      <c r="S25" s="165"/>
      <c r="T25" s="165"/>
      <c r="U25" s="165"/>
      <c r="V25" s="15"/>
    </row>
    <row r="26" spans="1:22" s="39" customFormat="1" ht="16" thickBot="1" x14ac:dyDescent="0.4">
      <c r="A26" s="133"/>
      <c r="B26" s="103"/>
      <c r="C26" s="232"/>
      <c r="D26" s="202" t="s">
        <v>42</v>
      </c>
      <c r="E26" s="203"/>
      <c r="F26" s="204"/>
      <c r="G26" s="105">
        <f>SUM(G27:G32)</f>
        <v>16900000</v>
      </c>
      <c r="H26" s="106">
        <f>SUM(H27:H32)</f>
        <v>27439000</v>
      </c>
      <c r="I26" s="51">
        <f>SUM(I27:I32)</f>
        <v>44339000</v>
      </c>
      <c r="J26" s="134">
        <f>SUM(J27:J32)</f>
        <v>14100000</v>
      </c>
      <c r="K26" s="107"/>
      <c r="L26" s="107">
        <f>SUM(L27:L32)</f>
        <v>14100000</v>
      </c>
      <c r="M26" s="105">
        <f>SUM(M27:M32)</f>
        <v>10600000</v>
      </c>
      <c r="N26" s="106"/>
      <c r="O26" s="40">
        <f>SUM(O27:O32)</f>
        <v>10600000</v>
      </c>
      <c r="P26" s="186">
        <f>SUM(P27:P32)</f>
        <v>14900000</v>
      </c>
      <c r="Q26" s="107"/>
      <c r="R26" s="51">
        <f>SUM(R27:R32)</f>
        <v>14900000</v>
      </c>
      <c r="S26" s="134">
        <f>SUM(S27:S32)</f>
        <v>5100000</v>
      </c>
      <c r="T26" s="107"/>
      <c r="U26" s="51">
        <f>SUM(U27:U32)</f>
        <v>5100000</v>
      </c>
      <c r="V26" s="15"/>
    </row>
    <row r="27" spans="1:22" s="39" customFormat="1" ht="14.25" customHeight="1" x14ac:dyDescent="0.3">
      <c r="A27" s="248" t="s">
        <v>21</v>
      </c>
      <c r="B27" s="249" t="s">
        <v>21</v>
      </c>
      <c r="C27" s="250" t="s">
        <v>39</v>
      </c>
      <c r="D27" s="271" t="s">
        <v>43</v>
      </c>
      <c r="E27" s="109" t="s">
        <v>34</v>
      </c>
      <c r="F27" s="22" t="s">
        <v>0</v>
      </c>
      <c r="G27" s="13">
        <v>9300000</v>
      </c>
      <c r="H27" s="23"/>
      <c r="I27" s="23">
        <v>9300000</v>
      </c>
      <c r="J27" s="110">
        <v>8900000</v>
      </c>
      <c r="K27" s="67"/>
      <c r="L27" s="23">
        <v>8900000</v>
      </c>
      <c r="M27" s="110"/>
      <c r="N27" s="67"/>
      <c r="O27" s="122"/>
      <c r="P27" s="110"/>
      <c r="Q27" s="67"/>
      <c r="R27" s="122"/>
      <c r="S27" s="110"/>
      <c r="T27" s="67"/>
      <c r="U27" s="122"/>
      <c r="V27" s="163" t="s">
        <v>63</v>
      </c>
    </row>
    <row r="28" spans="1:22" s="39" customFormat="1" ht="14.25" hidden="1" customHeight="1" x14ac:dyDescent="0.3">
      <c r="A28" s="18" t="s">
        <v>21</v>
      </c>
      <c r="B28" s="127" t="s">
        <v>21</v>
      </c>
      <c r="C28" s="233" t="s">
        <v>30</v>
      </c>
      <c r="D28" s="267" t="s">
        <v>74</v>
      </c>
      <c r="E28" s="131" t="s">
        <v>34</v>
      </c>
      <c r="F28" s="128" t="s">
        <v>75</v>
      </c>
      <c r="G28" s="14"/>
      <c r="H28" s="113"/>
      <c r="I28" s="113"/>
      <c r="J28" s="112"/>
      <c r="K28" s="130"/>
      <c r="L28" s="113"/>
      <c r="M28" s="112"/>
      <c r="N28" s="130"/>
      <c r="O28" s="99"/>
      <c r="P28" s="112">
        <v>5000000</v>
      </c>
      <c r="Q28" s="130"/>
      <c r="R28" s="99">
        <f>P28+Q28</f>
        <v>5000000</v>
      </c>
      <c r="S28" s="112"/>
      <c r="T28" s="130"/>
      <c r="U28" s="99"/>
      <c r="V28" s="163"/>
    </row>
    <row r="29" spans="1:22" s="39" customFormat="1" ht="14.15" customHeight="1" x14ac:dyDescent="0.3">
      <c r="A29" s="236" t="s">
        <v>21</v>
      </c>
      <c r="B29" s="237" t="s">
        <v>21</v>
      </c>
      <c r="C29" s="238" t="s">
        <v>39</v>
      </c>
      <c r="D29" s="269" t="s">
        <v>44</v>
      </c>
      <c r="E29" s="129" t="s">
        <v>34</v>
      </c>
      <c r="F29" s="135" t="s">
        <v>45</v>
      </c>
      <c r="G29" s="25"/>
      <c r="H29" s="113">
        <v>10900000</v>
      </c>
      <c r="I29" s="113">
        <f t="shared" ref="I29:I32" si="2">G29+H29</f>
        <v>10900000</v>
      </c>
      <c r="J29" s="44"/>
      <c r="K29" s="130"/>
      <c r="L29" s="113"/>
      <c r="M29" s="44"/>
      <c r="N29" s="130"/>
      <c r="O29" s="99"/>
      <c r="P29" s="25"/>
      <c r="Q29" s="113"/>
      <c r="R29" s="99"/>
      <c r="S29" s="25"/>
      <c r="T29" s="113"/>
      <c r="U29" s="99"/>
      <c r="V29" s="164" t="s">
        <v>63</v>
      </c>
    </row>
    <row r="30" spans="1:22" s="137" customFormat="1" x14ac:dyDescent="0.3">
      <c r="A30" s="18" t="s">
        <v>17</v>
      </c>
      <c r="B30" s="127" t="s">
        <v>17</v>
      </c>
      <c r="C30" s="233" t="s">
        <v>17</v>
      </c>
      <c r="D30" s="56" t="s">
        <v>46</v>
      </c>
      <c r="E30" s="129" t="s">
        <v>34</v>
      </c>
      <c r="F30" s="136" t="s">
        <v>5</v>
      </c>
      <c r="G30" s="25">
        <v>500000</v>
      </c>
      <c r="H30" s="113"/>
      <c r="I30" s="113">
        <f t="shared" si="2"/>
        <v>500000</v>
      </c>
      <c r="J30" s="44">
        <v>800000</v>
      </c>
      <c r="K30" s="130"/>
      <c r="L30" s="113">
        <f>J30+K30</f>
        <v>800000</v>
      </c>
      <c r="M30" s="44">
        <v>600000</v>
      </c>
      <c r="N30" s="130"/>
      <c r="O30" s="99">
        <f>M30+N30</f>
        <v>600000</v>
      </c>
      <c r="P30" s="44">
        <v>600000</v>
      </c>
      <c r="Q30" s="130"/>
      <c r="R30" s="99">
        <f>P30+Q30</f>
        <v>600000</v>
      </c>
      <c r="S30" s="44">
        <v>800000</v>
      </c>
      <c r="T30" s="130"/>
      <c r="U30" s="99">
        <f>S30+T30</f>
        <v>800000</v>
      </c>
      <c r="V30" s="163" t="s">
        <v>64</v>
      </c>
    </row>
    <row r="31" spans="1:22" s="39" customFormat="1" x14ac:dyDescent="0.3">
      <c r="A31" s="18" t="s">
        <v>17</v>
      </c>
      <c r="B31" s="127" t="s">
        <v>17</v>
      </c>
      <c r="C31" s="233" t="s">
        <v>17</v>
      </c>
      <c r="D31" s="56" t="s">
        <v>47</v>
      </c>
      <c r="E31" s="129" t="s">
        <v>34</v>
      </c>
      <c r="F31" s="135" t="s">
        <v>5</v>
      </c>
      <c r="G31" s="25">
        <f>7500000-400000</f>
        <v>7100000</v>
      </c>
      <c r="H31" s="113"/>
      <c r="I31" s="113">
        <f t="shared" si="2"/>
        <v>7100000</v>
      </c>
      <c r="J31" s="44">
        <v>4400000</v>
      </c>
      <c r="K31" s="130"/>
      <c r="L31" s="113">
        <f>J31+K31</f>
        <v>4400000</v>
      </c>
      <c r="M31" s="44">
        <v>10000000</v>
      </c>
      <c r="N31" s="130"/>
      <c r="O31" s="99">
        <f>M31+N31</f>
        <v>10000000</v>
      </c>
      <c r="P31" s="25">
        <v>9300000</v>
      </c>
      <c r="Q31" s="113"/>
      <c r="R31" s="99">
        <f>P31+Q31</f>
        <v>9300000</v>
      </c>
      <c r="S31" s="25">
        <v>4300000</v>
      </c>
      <c r="T31" s="113"/>
      <c r="U31" s="99">
        <f>S31+T31</f>
        <v>4300000</v>
      </c>
      <c r="V31" s="164" t="s">
        <v>65</v>
      </c>
    </row>
    <row r="32" spans="1:22" s="39" customFormat="1" ht="14.15" customHeight="1" thickBot="1" x14ac:dyDescent="0.35">
      <c r="A32" s="60" t="s">
        <v>17</v>
      </c>
      <c r="B32" s="61" t="s">
        <v>17</v>
      </c>
      <c r="C32" s="228" t="s">
        <v>17</v>
      </c>
      <c r="D32" s="62" t="s">
        <v>48</v>
      </c>
      <c r="E32" s="138" t="s">
        <v>34</v>
      </c>
      <c r="F32" s="63" t="s">
        <v>45</v>
      </c>
      <c r="G32" s="132"/>
      <c r="H32" s="100">
        <v>16539000</v>
      </c>
      <c r="I32" s="100">
        <f t="shared" si="2"/>
        <v>16539000</v>
      </c>
      <c r="J32" s="64"/>
      <c r="K32" s="65"/>
      <c r="L32" s="100"/>
      <c r="M32" s="64"/>
      <c r="N32" s="65"/>
      <c r="O32" s="101"/>
      <c r="P32" s="25"/>
      <c r="Q32" s="113"/>
      <c r="R32" s="99"/>
      <c r="S32" s="25"/>
      <c r="T32" s="113"/>
      <c r="U32" s="99"/>
      <c r="V32" s="164" t="s">
        <v>65</v>
      </c>
    </row>
    <row r="33" spans="1:25" s="39" customFormat="1" x14ac:dyDescent="0.3">
      <c r="A33" s="21"/>
      <c r="B33" s="19"/>
      <c r="C33" s="20"/>
      <c r="D33" s="120"/>
      <c r="E33" s="111"/>
      <c r="F33" s="20"/>
      <c r="G33" s="25"/>
      <c r="H33" s="113"/>
      <c r="I33" s="99"/>
      <c r="J33" s="45"/>
      <c r="K33" s="45"/>
      <c r="L33" s="45"/>
      <c r="M33" s="47"/>
      <c r="N33" s="165"/>
      <c r="O33" s="165"/>
      <c r="P33" s="37"/>
      <c r="Q33" s="37"/>
      <c r="R33" s="122"/>
      <c r="S33" s="36"/>
      <c r="T33" s="37"/>
      <c r="U33" s="38"/>
      <c r="V33" s="15"/>
      <c r="W33" s="157"/>
    </row>
    <row r="34" spans="1:25" s="39" customFormat="1" ht="14.5" thickBot="1" x14ac:dyDescent="0.35">
      <c r="A34" s="21"/>
      <c r="B34" s="19"/>
      <c r="C34" s="20"/>
      <c r="D34" s="202" t="s">
        <v>49</v>
      </c>
      <c r="E34" s="208"/>
      <c r="F34" s="143"/>
      <c r="G34" s="209"/>
      <c r="H34" s="210"/>
      <c r="I34" s="211"/>
      <c r="J34" s="156"/>
      <c r="K34" s="107">
        <f>SUM(K35:K35)</f>
        <v>4000000</v>
      </c>
      <c r="L34" s="139">
        <f>SUM(L35:L35)</f>
        <v>4000000</v>
      </c>
      <c r="M34" s="199"/>
      <c r="N34" s="171"/>
      <c r="O34" s="171"/>
      <c r="P34" s="165"/>
      <c r="Q34" s="165"/>
      <c r="R34" s="49"/>
      <c r="S34" s="47"/>
      <c r="T34" s="165"/>
      <c r="U34" s="49"/>
      <c r="V34" s="15"/>
    </row>
    <row r="35" spans="1:25" s="41" customFormat="1" ht="14.5" thickBot="1" x14ac:dyDescent="0.35">
      <c r="A35" s="239" t="s">
        <v>21</v>
      </c>
      <c r="B35" s="240" t="s">
        <v>50</v>
      </c>
      <c r="C35" s="241" t="s">
        <v>51</v>
      </c>
      <c r="D35" s="272" t="s">
        <v>52</v>
      </c>
      <c r="E35" s="220" t="s">
        <v>19</v>
      </c>
      <c r="F35" s="221" t="s">
        <v>20</v>
      </c>
      <c r="G35" s="222"/>
      <c r="H35" s="223"/>
      <c r="I35" s="224"/>
      <c r="J35" s="223"/>
      <c r="K35" s="223">
        <v>4000000</v>
      </c>
      <c r="L35" s="224">
        <f>J35+K35</f>
        <v>4000000</v>
      </c>
      <c r="M35" s="222"/>
      <c r="N35" s="223"/>
      <c r="O35" s="224"/>
      <c r="P35" s="170"/>
      <c r="Q35" s="170"/>
      <c r="R35" s="141"/>
      <c r="S35" s="140"/>
      <c r="T35" s="170"/>
      <c r="U35" s="141"/>
      <c r="V35" s="161" t="s">
        <v>68</v>
      </c>
    </row>
    <row r="36" spans="1:25" s="39" customFormat="1" ht="14.5" thickBot="1" x14ac:dyDescent="0.35">
      <c r="A36" s="21"/>
      <c r="B36" s="19"/>
      <c r="C36" s="20"/>
      <c r="D36" s="120"/>
      <c r="E36" s="111"/>
      <c r="F36" s="20"/>
      <c r="G36" s="121"/>
      <c r="H36" s="23"/>
      <c r="I36" s="122"/>
      <c r="J36" s="45"/>
      <c r="K36" s="45"/>
      <c r="L36" s="45"/>
      <c r="M36" s="36"/>
      <c r="N36" s="37"/>
      <c r="O36" s="38"/>
      <c r="P36" s="165"/>
      <c r="Q36" s="165"/>
      <c r="R36" s="49"/>
      <c r="S36" s="47"/>
      <c r="T36" s="165"/>
      <c r="U36" s="49"/>
      <c r="V36" s="15"/>
    </row>
    <row r="37" spans="1:25" s="153" customFormat="1" ht="16" thickBot="1" x14ac:dyDescent="0.4">
      <c r="A37" s="103"/>
      <c r="B37" s="103"/>
      <c r="C37" s="104"/>
      <c r="D37" s="147" t="s">
        <v>53</v>
      </c>
      <c r="E37" s="148"/>
      <c r="F37" s="149"/>
      <c r="G37" s="150">
        <f>G6+G9+G12+G17+G34+G26</f>
        <v>38488000</v>
      </c>
      <c r="H37" s="150">
        <f t="shared" ref="H37:O37" si="3">H6+H9+H12+H17+H34+H26</f>
        <v>43439000</v>
      </c>
      <c r="I37" s="150">
        <f t="shared" si="3"/>
        <v>81927000</v>
      </c>
      <c r="J37" s="150">
        <f t="shared" si="3"/>
        <v>31450000</v>
      </c>
      <c r="K37" s="150">
        <f t="shared" si="3"/>
        <v>13868000</v>
      </c>
      <c r="L37" s="150">
        <f t="shared" si="3"/>
        <v>45318000</v>
      </c>
      <c r="M37" s="151">
        <f t="shared" si="3"/>
        <v>32100000</v>
      </c>
      <c r="N37" s="150">
        <f t="shared" si="3"/>
        <v>8611000</v>
      </c>
      <c r="O37" s="152">
        <f t="shared" si="3"/>
        <v>40711000</v>
      </c>
      <c r="P37" s="151" t="e">
        <f>#REF!+#REF!+#REF!+#REF!+P6+P9+#REF!+#REF!+#REF!+P12+P17+P34+P26+#REF!</f>
        <v>#REF!</v>
      </c>
      <c r="Q37" s="150" t="e">
        <f>#REF!+#REF!+#REF!+#REF!+Q6+Q9+#REF!+#REF!+#REF!+Q12+Q17+Q34+Q26+#REF!</f>
        <v>#REF!</v>
      </c>
      <c r="R37" s="152" t="e">
        <f>#REF!+#REF!+#REF!+#REF!+R6+R9+#REF!+#REF!+#REF!+R12+R17+R34+R26+#REF!</f>
        <v>#REF!</v>
      </c>
      <c r="S37" s="151" t="e">
        <f>#REF!+#REF!+#REF!+#REF!+S6+S9+#REF!+#REF!+#REF!+S12+S17+S34+S26+#REF!</f>
        <v>#REF!</v>
      </c>
      <c r="T37" s="150" t="e">
        <f>#REF!+#REF!+#REF!+#REF!+T6+T9+#REF!+#REF!+#REF!+T12+T17+T34+T26+#REF!</f>
        <v>#REF!</v>
      </c>
      <c r="U37" s="152" t="e">
        <f>#REF!+#REF!+#REF!+#REF!+U6+U9+#REF!+#REF!+#REF!+U12+U17+U34+U26+#REF!</f>
        <v>#REF!</v>
      </c>
      <c r="V37" s="15"/>
    </row>
    <row r="38" spans="1:25" s="146" customFormat="1" ht="20" x14ac:dyDescent="0.4">
      <c r="A38" s="142"/>
      <c r="B38" s="142"/>
      <c r="C38" s="143"/>
      <c r="D38" s="154"/>
      <c r="E38" s="144"/>
      <c r="F38" s="145"/>
      <c r="G38" s="155"/>
      <c r="H38" s="155"/>
      <c r="I38" s="155"/>
      <c r="J38" s="156"/>
      <c r="K38" s="156"/>
      <c r="L38" s="156"/>
      <c r="M38" s="156"/>
      <c r="N38" s="156"/>
      <c r="O38" s="156"/>
      <c r="P38" s="156"/>
      <c r="Q38" s="156"/>
      <c r="R38" s="156"/>
      <c r="S38" s="156"/>
      <c r="T38" s="156"/>
      <c r="U38" s="156"/>
      <c r="V38" s="15"/>
    </row>
    <row r="39" spans="1:25" s="39" customFormat="1" x14ac:dyDescent="0.3">
      <c r="D39" s="137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</row>
  </sheetData>
  <mergeCells count="9">
    <mergeCell ref="G10:I10"/>
    <mergeCell ref="J10:L10"/>
    <mergeCell ref="M10:O10"/>
    <mergeCell ref="S3:U3"/>
    <mergeCell ref="A1:O1"/>
    <mergeCell ref="G3:I3"/>
    <mergeCell ref="J3:L3"/>
    <mergeCell ref="M3:O3"/>
    <mergeCell ref="P3:R3"/>
  </mergeCells>
  <pageMargins left="0.39370078740157483" right="0.39370078740157483" top="0.39370078740157483" bottom="0.39370078740157483" header="0.31496062992125984" footer="0.31496062992125984"/>
  <pageSetup paperSize="9" scale="59" fitToHeight="2" orientation="landscape" r:id="rId1"/>
  <headerFooter>
    <oddFooter xml:space="preserve">&amp;C&amp;18
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0CAF2CF1D890945A815D746FF029723" ma:contentTypeVersion="10" ma:contentTypeDescription="Create a new document." ma:contentTypeScope="" ma:versionID="01d9e88d484e4e1681c3c86a5d1ab448">
  <xsd:schema xmlns:xsd="http://www.w3.org/2001/XMLSchema" xmlns:xs="http://www.w3.org/2001/XMLSchema" xmlns:p="http://schemas.microsoft.com/office/2006/metadata/properties" xmlns:ns2="fdc185c9-7e3b-4d00-a5fa-1dac801af1d9" targetNamespace="http://schemas.microsoft.com/office/2006/metadata/properties" ma:root="true" ma:fieldsID="9925b437b607003f20fb5f112bd2bc14" ns2:_="">
    <xsd:import namespace="fdc185c9-7e3b-4d00-a5fa-1dac801af1d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LengthInSecond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dc185c9-7e3b-4d00-a5fa-1dac801af1d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3" nillable="true" ma:displayName="Length (seconds)" ma:internalName="MediaLengthInSeconds" ma:readOnly="true">
      <xsd:simpleType>
        <xsd:restriction base="dms:Unknown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C430EBC-4FAC-401B-92F5-4899BD941235}">
  <ds:schemaRefs>
    <ds:schemaRef ds:uri="http://schemas.microsoft.com/office/infopath/2007/PartnerControls"/>
    <ds:schemaRef ds:uri="http://www.w3.org/XML/1998/namespace"/>
    <ds:schemaRef ds:uri="http://purl.org/dc/dcmitype/"/>
    <ds:schemaRef ds:uri="http://schemas.microsoft.com/office/2006/documentManagement/types"/>
    <ds:schemaRef ds:uri="http://schemas.microsoft.com/office/2006/metadata/properties"/>
    <ds:schemaRef ds:uri="http://purl.org/dc/terms/"/>
    <ds:schemaRef ds:uri="http://purl.org/dc/elements/1.1/"/>
    <ds:schemaRef ds:uri="http://schemas.openxmlformats.org/package/2006/metadata/core-properties"/>
    <ds:schemaRef ds:uri="fdc185c9-7e3b-4d00-a5fa-1dac801af1d9"/>
  </ds:schemaRefs>
</ds:datastoreItem>
</file>

<file path=customXml/itemProps2.xml><?xml version="1.0" encoding="utf-8"?>
<ds:datastoreItem xmlns:ds="http://schemas.openxmlformats.org/officeDocument/2006/customXml" ds:itemID="{5472C103-B997-4A0F-96C9-6469E666C6E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45C0749-F39B-44FE-8B85-7930BAAA622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dc185c9-7e3b-4d00-a5fa-1dac801af1d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Draft Capital Budget-Kleinmond</vt:lpstr>
      <vt:lpstr>'Draft Capital Budget-Kleinmond'!Print_Area</vt:lpstr>
      <vt:lpstr>'Draft Capital Budget-Kleinmond'!Print_Titles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 Muller</dc:creator>
  <cp:lastModifiedBy>B King</cp:lastModifiedBy>
  <cp:lastPrinted>2022-04-12T12:16:30Z</cp:lastPrinted>
  <dcterms:created xsi:type="dcterms:W3CDTF">2022-03-08T14:53:28Z</dcterms:created>
  <dcterms:modified xsi:type="dcterms:W3CDTF">2022-04-12T12:45:52Z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0x01010050CAF2CF1D890945A815D746FF029723</vt:lpwstr>
  </property>
</Properties>
</file>